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/>
  <mc:AlternateContent xmlns:mc="http://schemas.openxmlformats.org/markup-compatibility/2006">
    <mc:Choice Requires="x15">
      <x15ac:absPath xmlns:x15ac="http://schemas.microsoft.com/office/spreadsheetml/2010/11/ac" url="/Users/MVALDES/Desktop/ILU /"/>
    </mc:Choice>
  </mc:AlternateContent>
  <xr:revisionPtr revIDLastSave="0" documentId="13_ncr:1_{8465A056-CC40-EA45-BCB4-7D41E936D7C4}" xr6:coauthVersionLast="47" xr6:coauthVersionMax="47" xr10:uidLastSave="{00000000-0000-0000-0000-000000000000}"/>
  <bookViews>
    <workbookView xWindow="0" yWindow="760" windowWidth="30240" windowHeight="17320" xr2:uid="{618E31B7-2AFB-491B-9B09-B4D2EDD7ADE1}"/>
  </bookViews>
  <sheets>
    <sheet name="2025-2026" sheetId="12" r:id="rId1"/>
  </sheets>
  <definedNames>
    <definedName name="_xlnm.Print_Area" localSheetId="0">'2025-2026'!$A$1:$AI$63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G55" i="12" l="1"/>
  <c r="AF55" i="12"/>
  <c r="AE55" i="12"/>
  <c r="AD55" i="12"/>
  <c r="AC55" i="12"/>
  <c r="AB55" i="12"/>
  <c r="AA55" i="12"/>
  <c r="Y55" i="12"/>
  <c r="X55" i="12"/>
  <c r="W55" i="12"/>
  <c r="V55" i="12"/>
  <c r="U55" i="12"/>
  <c r="T55" i="12"/>
  <c r="S55" i="12"/>
  <c r="Q55" i="12"/>
  <c r="P55" i="12"/>
  <c r="O55" i="12"/>
  <c r="N55" i="12"/>
  <c r="M55" i="12"/>
  <c r="L55" i="12"/>
  <c r="K55" i="12"/>
  <c r="I55" i="12"/>
  <c r="H55" i="12"/>
  <c r="G55" i="12"/>
  <c r="F55" i="12"/>
  <c r="E55" i="12"/>
  <c r="D55" i="12"/>
  <c r="C55" i="12"/>
  <c r="C54" i="12"/>
  <c r="K54" i="12" s="1"/>
  <c r="C6" i="12"/>
  <c r="AG43" i="12"/>
  <c r="AF43" i="12"/>
  <c r="AE43" i="12"/>
  <c r="AD43" i="12"/>
  <c r="AC43" i="12"/>
  <c r="AB43" i="12"/>
  <c r="AA43" i="12"/>
  <c r="Y43" i="12"/>
  <c r="X43" i="12"/>
  <c r="W43" i="12"/>
  <c r="V43" i="12"/>
  <c r="U43" i="12"/>
  <c r="T43" i="12"/>
  <c r="S43" i="12"/>
  <c r="Q43" i="12"/>
  <c r="P43" i="12"/>
  <c r="O43" i="12"/>
  <c r="N43" i="12"/>
  <c r="M43" i="12"/>
  <c r="L43" i="12"/>
  <c r="K43" i="12"/>
  <c r="I43" i="12"/>
  <c r="H43" i="12"/>
  <c r="G43" i="12"/>
  <c r="F43" i="12"/>
  <c r="E43" i="12"/>
  <c r="D43" i="12"/>
  <c r="C43" i="12"/>
  <c r="AG20" i="12"/>
  <c r="AF20" i="12"/>
  <c r="AE20" i="12"/>
  <c r="AD20" i="12"/>
  <c r="AC20" i="12"/>
  <c r="AB20" i="12"/>
  <c r="AA20" i="12"/>
  <c r="Y20" i="12"/>
  <c r="X20" i="12"/>
  <c r="W20" i="12"/>
  <c r="V20" i="12"/>
  <c r="U20" i="12"/>
  <c r="T20" i="12"/>
  <c r="S20" i="12"/>
  <c r="Q20" i="12"/>
  <c r="P20" i="12"/>
  <c r="O20" i="12"/>
  <c r="N20" i="12"/>
  <c r="M20" i="12"/>
  <c r="L20" i="12"/>
  <c r="K20" i="12"/>
  <c r="I20" i="12"/>
  <c r="H20" i="12"/>
  <c r="G20" i="12"/>
  <c r="F20" i="12"/>
  <c r="E20" i="12"/>
  <c r="D20" i="12"/>
  <c r="C20" i="12"/>
  <c r="C19" i="12"/>
  <c r="K19" i="12" s="1"/>
  <c r="C31" i="12"/>
  <c r="D31" i="12"/>
  <c r="E31" i="12"/>
  <c r="F31" i="12"/>
  <c r="G31" i="12"/>
  <c r="H31" i="12"/>
  <c r="I31" i="12"/>
  <c r="K31" i="12"/>
  <c r="L31" i="12"/>
  <c r="M31" i="12"/>
  <c r="N31" i="12"/>
  <c r="O31" i="12"/>
  <c r="P31" i="12"/>
  <c r="Q31" i="12"/>
  <c r="S31" i="12"/>
  <c r="T31" i="12"/>
  <c r="U31" i="12"/>
  <c r="V31" i="12"/>
  <c r="W31" i="12"/>
  <c r="X31" i="12"/>
  <c r="Y31" i="12"/>
  <c r="AA31" i="12"/>
  <c r="AB31" i="12"/>
  <c r="AC31" i="12"/>
  <c r="AD31" i="12"/>
  <c r="AE31" i="12"/>
  <c r="AF31" i="12"/>
  <c r="AG31" i="12"/>
  <c r="AG9" i="12"/>
  <c r="AF9" i="12"/>
  <c r="AE9" i="12"/>
  <c r="AD9" i="12"/>
  <c r="AC9" i="12"/>
  <c r="AB9" i="12"/>
  <c r="AA9" i="12"/>
  <c r="Y9" i="12"/>
  <c r="X9" i="12"/>
  <c r="W9" i="12"/>
  <c r="V9" i="12"/>
  <c r="U9" i="12"/>
  <c r="T9" i="12"/>
  <c r="S9" i="12"/>
  <c r="Q9" i="12"/>
  <c r="P9" i="12"/>
  <c r="O9" i="12"/>
  <c r="N9" i="12"/>
  <c r="M9" i="12"/>
  <c r="L9" i="12"/>
  <c r="K9" i="12"/>
  <c r="I9" i="12"/>
  <c r="H9" i="12"/>
  <c r="G9" i="12"/>
  <c r="F9" i="12"/>
  <c r="E9" i="12"/>
  <c r="D9" i="12"/>
  <c r="C9" i="12"/>
  <c r="K56" i="12" l="1"/>
  <c r="L56" i="12" s="1"/>
  <c r="M56" i="12" s="1"/>
  <c r="N56" i="12" s="1"/>
  <c r="O56" i="12" s="1"/>
  <c r="P56" i="12" s="1"/>
  <c r="Q56" i="12" s="1"/>
  <c r="K57" i="12" s="1"/>
  <c r="L57" i="12" s="1"/>
  <c r="M57" i="12" s="1"/>
  <c r="N57" i="12" s="1"/>
  <c r="O57" i="12" s="1"/>
  <c r="P57" i="12" s="1"/>
  <c r="Q57" i="12" s="1"/>
  <c r="K58" i="12" s="1"/>
  <c r="L58" i="12" s="1"/>
  <c r="M58" i="12" s="1"/>
  <c r="N58" i="12" s="1"/>
  <c r="O58" i="12" s="1"/>
  <c r="P58" i="12" s="1"/>
  <c r="Q58" i="12" s="1"/>
  <c r="K59" i="12" s="1"/>
  <c r="L59" i="12" s="1"/>
  <c r="M59" i="12" s="1"/>
  <c r="N59" i="12" s="1"/>
  <c r="O59" i="12" s="1"/>
  <c r="P59" i="12" s="1"/>
  <c r="Q59" i="12" s="1"/>
  <c r="K60" i="12" s="1"/>
  <c r="L60" i="12" s="1"/>
  <c r="M60" i="12" s="1"/>
  <c r="N60" i="12" s="1"/>
  <c r="O60" i="12" s="1"/>
  <c r="P60" i="12" s="1"/>
  <c r="Q60" i="12" s="1"/>
  <c r="K61" i="12" s="1"/>
  <c r="L61" i="12" s="1"/>
  <c r="M61" i="12" s="1"/>
  <c r="N61" i="12" s="1"/>
  <c r="O61" i="12" s="1"/>
  <c r="P61" i="12" s="1"/>
  <c r="Q61" i="12" s="1"/>
  <c r="S54" i="12"/>
  <c r="C56" i="12"/>
  <c r="D56" i="12" s="1"/>
  <c r="E56" i="12" s="1"/>
  <c r="F56" i="12" s="1"/>
  <c r="G56" i="12" s="1"/>
  <c r="H56" i="12" s="1"/>
  <c r="I56" i="12" s="1"/>
  <c r="C57" i="12" s="1"/>
  <c r="D57" i="12" s="1"/>
  <c r="E57" i="12" s="1"/>
  <c r="F57" i="12" s="1"/>
  <c r="G57" i="12" s="1"/>
  <c r="H57" i="12" s="1"/>
  <c r="I57" i="12" s="1"/>
  <c r="C58" i="12" s="1"/>
  <c r="D58" i="12" s="1"/>
  <c r="E58" i="12" s="1"/>
  <c r="F58" i="12" s="1"/>
  <c r="G58" i="12" s="1"/>
  <c r="H58" i="12" s="1"/>
  <c r="I58" i="12" s="1"/>
  <c r="C59" i="12" s="1"/>
  <c r="D59" i="12" s="1"/>
  <c r="E59" i="12" s="1"/>
  <c r="F59" i="12" s="1"/>
  <c r="G59" i="12" s="1"/>
  <c r="H59" i="12" s="1"/>
  <c r="I59" i="12" s="1"/>
  <c r="C60" i="12" s="1"/>
  <c r="D60" i="12" s="1"/>
  <c r="E60" i="12" s="1"/>
  <c r="F60" i="12" s="1"/>
  <c r="G60" i="12" s="1"/>
  <c r="H60" i="12" s="1"/>
  <c r="I60" i="12" s="1"/>
  <c r="C61" i="12" s="1"/>
  <c r="D61" i="12" s="1"/>
  <c r="E61" i="12" s="1"/>
  <c r="F61" i="12" s="1"/>
  <c r="G61" i="12" s="1"/>
  <c r="H61" i="12" s="1"/>
  <c r="I61" i="12" s="1"/>
  <c r="C21" i="12"/>
  <c r="D21" i="12" s="1"/>
  <c r="E21" i="12" s="1"/>
  <c r="F21" i="12" s="1"/>
  <c r="G21" i="12" s="1"/>
  <c r="H21" i="12" s="1"/>
  <c r="I21" i="12" s="1"/>
  <c r="C22" i="12" s="1"/>
  <c r="D22" i="12" s="1"/>
  <c r="E22" i="12" s="1"/>
  <c r="F22" i="12" s="1"/>
  <c r="G22" i="12" s="1"/>
  <c r="H22" i="12" s="1"/>
  <c r="I22" i="12" s="1"/>
  <c r="C23" i="12" s="1"/>
  <c r="D23" i="12" s="1"/>
  <c r="E23" i="12" s="1"/>
  <c r="F23" i="12" s="1"/>
  <c r="G23" i="12" s="1"/>
  <c r="H23" i="12" s="1"/>
  <c r="I23" i="12" s="1"/>
  <c r="C24" i="12" s="1"/>
  <c r="D24" i="12" s="1"/>
  <c r="E24" i="12" s="1"/>
  <c r="F24" i="12" s="1"/>
  <c r="G24" i="12" s="1"/>
  <c r="H24" i="12" s="1"/>
  <c r="I24" i="12" s="1"/>
  <c r="C25" i="12" s="1"/>
  <c r="D25" i="12" s="1"/>
  <c r="E25" i="12" s="1"/>
  <c r="F25" i="12" s="1"/>
  <c r="G25" i="12" s="1"/>
  <c r="H25" i="12" s="1"/>
  <c r="I25" i="12" s="1"/>
  <c r="C26" i="12" s="1"/>
  <c r="D26" i="12" s="1"/>
  <c r="E26" i="12" s="1"/>
  <c r="F26" i="12" s="1"/>
  <c r="G26" i="12" s="1"/>
  <c r="H26" i="12" s="1"/>
  <c r="I26" i="12" s="1"/>
  <c r="K21" i="12"/>
  <c r="L21" i="12" s="1"/>
  <c r="M21" i="12" s="1"/>
  <c r="N21" i="12" s="1"/>
  <c r="O21" i="12" s="1"/>
  <c r="P21" i="12" s="1"/>
  <c r="Q21" i="12" s="1"/>
  <c r="K22" i="12" s="1"/>
  <c r="L22" i="12" s="1"/>
  <c r="M22" i="12" s="1"/>
  <c r="N22" i="12" s="1"/>
  <c r="O22" i="12" s="1"/>
  <c r="P22" i="12" s="1"/>
  <c r="Q22" i="12" s="1"/>
  <c r="K23" i="12" s="1"/>
  <c r="L23" i="12" s="1"/>
  <c r="M23" i="12" s="1"/>
  <c r="N23" i="12" s="1"/>
  <c r="O23" i="12" s="1"/>
  <c r="P23" i="12" s="1"/>
  <c r="Q23" i="12" s="1"/>
  <c r="K24" i="12" s="1"/>
  <c r="L24" i="12" s="1"/>
  <c r="M24" i="12" s="1"/>
  <c r="N24" i="12" s="1"/>
  <c r="O24" i="12" s="1"/>
  <c r="P24" i="12" s="1"/>
  <c r="Q24" i="12" s="1"/>
  <c r="K25" i="12" s="1"/>
  <c r="L25" i="12" s="1"/>
  <c r="M25" i="12" s="1"/>
  <c r="N25" i="12" s="1"/>
  <c r="O25" i="12" s="1"/>
  <c r="P25" i="12" s="1"/>
  <c r="Q25" i="12" s="1"/>
  <c r="K26" i="12" s="1"/>
  <c r="L26" i="12" s="1"/>
  <c r="M26" i="12" s="1"/>
  <c r="N26" i="12" s="1"/>
  <c r="O26" i="12" s="1"/>
  <c r="P26" i="12" s="1"/>
  <c r="Q26" i="12" s="1"/>
  <c r="S19" i="12"/>
  <c r="C8" i="12"/>
  <c r="S56" i="12" l="1"/>
  <c r="T56" i="12" s="1"/>
  <c r="U56" i="12" s="1"/>
  <c r="V56" i="12" s="1"/>
  <c r="W56" i="12" s="1"/>
  <c r="X56" i="12" s="1"/>
  <c r="Y56" i="12" s="1"/>
  <c r="S57" i="12" s="1"/>
  <c r="T57" i="12" s="1"/>
  <c r="U57" i="12" s="1"/>
  <c r="V57" i="12" s="1"/>
  <c r="W57" i="12" s="1"/>
  <c r="X57" i="12" s="1"/>
  <c r="Y57" i="12" s="1"/>
  <c r="S58" i="12" s="1"/>
  <c r="T58" i="12" s="1"/>
  <c r="U58" i="12" s="1"/>
  <c r="V58" i="12" s="1"/>
  <c r="W58" i="12" s="1"/>
  <c r="X58" i="12" s="1"/>
  <c r="Y58" i="12" s="1"/>
  <c r="S59" i="12" s="1"/>
  <c r="T59" i="12" s="1"/>
  <c r="U59" i="12" s="1"/>
  <c r="V59" i="12" s="1"/>
  <c r="W59" i="12" s="1"/>
  <c r="X59" i="12" s="1"/>
  <c r="Y59" i="12" s="1"/>
  <c r="S60" i="12" s="1"/>
  <c r="T60" i="12" s="1"/>
  <c r="U60" i="12" s="1"/>
  <c r="V60" i="12" s="1"/>
  <c r="W60" i="12" s="1"/>
  <c r="X60" i="12" s="1"/>
  <c r="Y60" i="12" s="1"/>
  <c r="S61" i="12" s="1"/>
  <c r="T61" i="12" s="1"/>
  <c r="U61" i="12" s="1"/>
  <c r="V61" i="12" s="1"/>
  <c r="W61" i="12" s="1"/>
  <c r="X61" i="12" s="1"/>
  <c r="Y61" i="12" s="1"/>
  <c r="AA54" i="12"/>
  <c r="AA56" i="12" s="1"/>
  <c r="AB56" i="12" s="1"/>
  <c r="AC56" i="12" s="1"/>
  <c r="AD56" i="12" s="1"/>
  <c r="AE56" i="12" s="1"/>
  <c r="AF56" i="12" s="1"/>
  <c r="AG56" i="12" s="1"/>
  <c r="AA57" i="12" s="1"/>
  <c r="AB57" i="12" s="1"/>
  <c r="AC57" i="12" s="1"/>
  <c r="AD57" i="12" s="1"/>
  <c r="AE57" i="12" s="1"/>
  <c r="AF57" i="12" s="1"/>
  <c r="AG57" i="12" s="1"/>
  <c r="AA58" i="12" s="1"/>
  <c r="AB58" i="12" s="1"/>
  <c r="AC58" i="12" s="1"/>
  <c r="AD58" i="12" s="1"/>
  <c r="AE58" i="12" s="1"/>
  <c r="AF58" i="12" s="1"/>
  <c r="AG58" i="12" s="1"/>
  <c r="AA59" i="12" s="1"/>
  <c r="AB59" i="12" s="1"/>
  <c r="AC59" i="12" s="1"/>
  <c r="AD59" i="12" s="1"/>
  <c r="AE59" i="12" s="1"/>
  <c r="AF59" i="12" s="1"/>
  <c r="AG59" i="12" s="1"/>
  <c r="AA60" i="12" s="1"/>
  <c r="AB60" i="12" s="1"/>
  <c r="AC60" i="12" s="1"/>
  <c r="AD60" i="12" s="1"/>
  <c r="AE60" i="12" s="1"/>
  <c r="AF60" i="12" s="1"/>
  <c r="AG60" i="12" s="1"/>
  <c r="AA61" i="12" s="1"/>
  <c r="AB61" i="12" s="1"/>
  <c r="AC61" i="12" s="1"/>
  <c r="AD61" i="12" s="1"/>
  <c r="AE61" i="12" s="1"/>
  <c r="AF61" i="12" s="1"/>
  <c r="AG61" i="12" s="1"/>
  <c r="AA19" i="12"/>
  <c r="AA21" i="12" s="1"/>
  <c r="AB21" i="12" s="1"/>
  <c r="AC21" i="12" s="1"/>
  <c r="AD21" i="12" s="1"/>
  <c r="AE21" i="12" s="1"/>
  <c r="AF21" i="12" s="1"/>
  <c r="AG21" i="12" s="1"/>
  <c r="AA22" i="12" s="1"/>
  <c r="AB22" i="12" s="1"/>
  <c r="AC22" i="12" s="1"/>
  <c r="AD22" i="12" s="1"/>
  <c r="AE22" i="12" s="1"/>
  <c r="AF22" i="12" s="1"/>
  <c r="AG22" i="12" s="1"/>
  <c r="AA23" i="12" s="1"/>
  <c r="AB23" i="12" s="1"/>
  <c r="AC23" i="12" s="1"/>
  <c r="AD23" i="12" s="1"/>
  <c r="AE23" i="12" s="1"/>
  <c r="AF23" i="12" s="1"/>
  <c r="AG23" i="12" s="1"/>
  <c r="AA24" i="12" s="1"/>
  <c r="AB24" i="12" s="1"/>
  <c r="AC24" i="12" s="1"/>
  <c r="AD24" i="12" s="1"/>
  <c r="AE24" i="12" s="1"/>
  <c r="AF24" i="12" s="1"/>
  <c r="AG24" i="12" s="1"/>
  <c r="AA25" i="12" s="1"/>
  <c r="AB25" i="12" s="1"/>
  <c r="AC25" i="12" s="1"/>
  <c r="AD25" i="12" s="1"/>
  <c r="AE25" i="12" s="1"/>
  <c r="AF25" i="12" s="1"/>
  <c r="AG25" i="12" s="1"/>
  <c r="AA26" i="12" s="1"/>
  <c r="AB26" i="12" s="1"/>
  <c r="AC26" i="12" s="1"/>
  <c r="AD26" i="12" s="1"/>
  <c r="AE26" i="12" s="1"/>
  <c r="AF26" i="12" s="1"/>
  <c r="AG26" i="12" s="1"/>
  <c r="S21" i="12"/>
  <c r="T21" i="12" s="1"/>
  <c r="U21" i="12" s="1"/>
  <c r="V21" i="12" s="1"/>
  <c r="W21" i="12" s="1"/>
  <c r="X21" i="12" s="1"/>
  <c r="Y21" i="12" s="1"/>
  <c r="S22" i="12" s="1"/>
  <c r="T22" i="12" s="1"/>
  <c r="U22" i="12" s="1"/>
  <c r="V22" i="12" s="1"/>
  <c r="W22" i="12" s="1"/>
  <c r="X22" i="12" s="1"/>
  <c r="Y22" i="12" s="1"/>
  <c r="S23" i="12" s="1"/>
  <c r="T23" i="12" s="1"/>
  <c r="U23" i="12" s="1"/>
  <c r="V23" i="12" s="1"/>
  <c r="W23" i="12" s="1"/>
  <c r="X23" i="12" s="1"/>
  <c r="Y23" i="12" s="1"/>
  <c r="S24" i="12" s="1"/>
  <c r="T24" i="12" s="1"/>
  <c r="U24" i="12" s="1"/>
  <c r="V24" i="12" s="1"/>
  <c r="W24" i="12" s="1"/>
  <c r="X24" i="12" s="1"/>
  <c r="Y24" i="12" s="1"/>
  <c r="S25" i="12" s="1"/>
  <c r="T25" i="12" s="1"/>
  <c r="U25" i="12" s="1"/>
  <c r="V25" i="12" s="1"/>
  <c r="W25" i="12" s="1"/>
  <c r="X25" i="12" s="1"/>
  <c r="Y25" i="12" s="1"/>
  <c r="S26" i="12" s="1"/>
  <c r="T26" i="12" s="1"/>
  <c r="U26" i="12" s="1"/>
  <c r="V26" i="12" s="1"/>
  <c r="W26" i="12" s="1"/>
  <c r="X26" i="12" s="1"/>
  <c r="Y26" i="12" s="1"/>
  <c r="C10" i="12"/>
  <c r="D10" i="12" s="1"/>
  <c r="E10" i="12" s="1"/>
  <c r="F10" i="12" s="1"/>
  <c r="G10" i="12" s="1"/>
  <c r="H10" i="12" s="1"/>
  <c r="I10" i="12" s="1"/>
  <c r="C11" i="12" s="1"/>
  <c r="D11" i="12" s="1"/>
  <c r="E11" i="12" s="1"/>
  <c r="F11" i="12" s="1"/>
  <c r="G11" i="12" s="1"/>
  <c r="H11" i="12" s="1"/>
  <c r="I11" i="12" s="1"/>
  <c r="C12" i="12" s="1"/>
  <c r="D12" i="12" s="1"/>
  <c r="E12" i="12" s="1"/>
  <c r="F12" i="12" s="1"/>
  <c r="G12" i="12" s="1"/>
  <c r="H12" i="12" s="1"/>
  <c r="I12" i="12" s="1"/>
  <c r="C13" i="12" s="1"/>
  <c r="D13" i="12" s="1"/>
  <c r="E13" i="12" s="1"/>
  <c r="F13" i="12" s="1"/>
  <c r="G13" i="12" s="1"/>
  <c r="H13" i="12" s="1"/>
  <c r="I13" i="12" s="1"/>
  <c r="C14" i="12" s="1"/>
  <c r="D14" i="12" s="1"/>
  <c r="E14" i="12" s="1"/>
  <c r="K8" i="12"/>
  <c r="F14" i="12" l="1"/>
  <c r="G14" i="12" s="1"/>
  <c r="H14" i="12" s="1"/>
  <c r="I14" i="12" s="1"/>
  <c r="C15" i="12" s="1"/>
  <c r="D15" i="12" s="1"/>
  <c r="E15" i="12" s="1"/>
  <c r="F15" i="12" s="1"/>
  <c r="G15" i="12" s="1"/>
  <c r="H15" i="12" s="1"/>
  <c r="I15" i="12" s="1"/>
  <c r="S8" i="12"/>
  <c r="K10" i="12"/>
  <c r="L10" i="12" s="1"/>
  <c r="M10" i="12" s="1"/>
  <c r="N10" i="12" s="1"/>
  <c r="O10" i="12" s="1"/>
  <c r="P10" i="12" s="1"/>
  <c r="Q10" i="12" s="1"/>
  <c r="K11" i="12" s="1"/>
  <c r="L11" i="12" s="1"/>
  <c r="M11" i="12" s="1"/>
  <c r="N11" i="12" s="1"/>
  <c r="O11" i="12" s="1"/>
  <c r="P11" i="12" s="1"/>
  <c r="Q11" i="12" s="1"/>
  <c r="K12" i="12" s="1"/>
  <c r="L12" i="12" s="1"/>
  <c r="M12" i="12" s="1"/>
  <c r="N12" i="12" s="1"/>
  <c r="O12" i="12" s="1"/>
  <c r="P12" i="12" s="1"/>
  <c r="Q12" i="12" s="1"/>
  <c r="K13" i="12" s="1"/>
  <c r="L13" i="12" s="1"/>
  <c r="M13" i="12" s="1"/>
  <c r="N13" i="12" s="1"/>
  <c r="O13" i="12" s="1"/>
  <c r="P13" i="12" s="1"/>
  <c r="Q13" i="12" s="1"/>
  <c r="K14" i="12" s="1"/>
  <c r="L14" i="12" s="1"/>
  <c r="M14" i="12" s="1"/>
  <c r="N14" i="12" s="1"/>
  <c r="O14" i="12" s="1"/>
  <c r="P14" i="12" s="1"/>
  <c r="Q14" i="12" s="1"/>
  <c r="K15" i="12" s="1"/>
  <c r="L15" i="12" s="1"/>
  <c r="M15" i="12" s="1"/>
  <c r="N15" i="12" s="1"/>
  <c r="O15" i="12" s="1"/>
  <c r="P15" i="12" s="1"/>
  <c r="Q15" i="12" s="1"/>
  <c r="S10" i="12" l="1"/>
  <c r="T10" i="12" s="1"/>
  <c r="U10" i="12" s="1"/>
  <c r="V10" i="12" s="1"/>
  <c r="W10" i="12" s="1"/>
  <c r="X10" i="12" s="1"/>
  <c r="Y10" i="12" s="1"/>
  <c r="S11" i="12" s="1"/>
  <c r="T11" i="12" s="1"/>
  <c r="U11" i="12" s="1"/>
  <c r="V11" i="12" s="1"/>
  <c r="W11" i="12" s="1"/>
  <c r="X11" i="12" s="1"/>
  <c r="Y11" i="12" s="1"/>
  <c r="S12" i="12" s="1"/>
  <c r="T12" i="12" s="1"/>
  <c r="U12" i="12" s="1"/>
  <c r="V12" i="12" s="1"/>
  <c r="W12" i="12" s="1"/>
  <c r="X12" i="12" s="1"/>
  <c r="Y12" i="12" s="1"/>
  <c r="S13" i="12" s="1"/>
  <c r="T13" i="12" s="1"/>
  <c r="U13" i="12" s="1"/>
  <c r="V13" i="12" s="1"/>
  <c r="W13" i="12" s="1"/>
  <c r="X13" i="12" s="1"/>
  <c r="Y13" i="12" s="1"/>
  <c r="S14" i="12" s="1"/>
  <c r="T14" i="12" s="1"/>
  <c r="U14" i="12" s="1"/>
  <c r="V14" i="12" s="1"/>
  <c r="W14" i="12" s="1"/>
  <c r="X14" i="12" s="1"/>
  <c r="Y14" i="12" s="1"/>
  <c r="S15" i="12" s="1"/>
  <c r="T15" i="12" s="1"/>
  <c r="U15" i="12" s="1"/>
  <c r="V15" i="12" s="1"/>
  <c r="W15" i="12" s="1"/>
  <c r="X15" i="12" s="1"/>
  <c r="Y15" i="12" s="1"/>
  <c r="AA8" i="12"/>
  <c r="AA10" i="12" l="1"/>
  <c r="AB10" i="12" s="1"/>
  <c r="AC10" i="12" s="1"/>
  <c r="AD10" i="12" s="1"/>
  <c r="AE10" i="12" s="1"/>
  <c r="AF10" i="12" s="1"/>
  <c r="AG10" i="12" s="1"/>
  <c r="AA11" i="12" s="1"/>
  <c r="AB11" i="12" s="1"/>
  <c r="AC11" i="12" s="1"/>
  <c r="AD11" i="12" s="1"/>
  <c r="AE11" i="12" s="1"/>
  <c r="AF11" i="12" s="1"/>
  <c r="AG11" i="12" s="1"/>
  <c r="AA12" i="12" s="1"/>
  <c r="AB12" i="12" s="1"/>
  <c r="AC12" i="12" s="1"/>
  <c r="AD12" i="12" s="1"/>
  <c r="AE12" i="12" s="1"/>
  <c r="AF12" i="12" s="1"/>
  <c r="AG12" i="12" s="1"/>
  <c r="AA13" i="12" s="1"/>
  <c r="AB13" i="12" s="1"/>
  <c r="AC13" i="12" s="1"/>
  <c r="AD13" i="12" s="1"/>
  <c r="AE13" i="12" s="1"/>
  <c r="AF13" i="12" s="1"/>
  <c r="AG13" i="12" s="1"/>
  <c r="AA14" i="12" s="1"/>
  <c r="AB14" i="12" s="1"/>
  <c r="AC14" i="12" s="1"/>
  <c r="AD14" i="12" s="1"/>
  <c r="AE14" i="12" s="1"/>
  <c r="AF14" i="12" s="1"/>
  <c r="AG14" i="12" s="1"/>
  <c r="AA15" i="12" s="1"/>
  <c r="AB15" i="12" s="1"/>
  <c r="AC15" i="12" s="1"/>
  <c r="AD15" i="12" s="1"/>
  <c r="AE15" i="12" s="1"/>
  <c r="AF15" i="12" s="1"/>
  <c r="AG15" i="12" s="1"/>
  <c r="C30" i="12" l="1"/>
  <c r="C32" i="12" l="1"/>
  <c r="D32" i="12" s="1"/>
  <c r="E32" i="12" s="1"/>
  <c r="F32" i="12" s="1"/>
  <c r="G32" i="12" s="1"/>
  <c r="H32" i="12" s="1"/>
  <c r="I32" i="12" s="1"/>
  <c r="C33" i="12" s="1"/>
  <c r="D33" i="12" s="1"/>
  <c r="E33" i="12" s="1"/>
  <c r="F33" i="12" s="1"/>
  <c r="G33" i="12" s="1"/>
  <c r="H33" i="12" s="1"/>
  <c r="I33" i="12" s="1"/>
  <c r="C34" i="12" s="1"/>
  <c r="D34" i="12" s="1"/>
  <c r="E34" i="12" s="1"/>
  <c r="F34" i="12" s="1"/>
  <c r="G34" i="12" s="1"/>
  <c r="H34" i="12" s="1"/>
  <c r="I34" i="12" s="1"/>
  <c r="C35" i="12" s="1"/>
  <c r="D35" i="12" s="1"/>
  <c r="E35" i="12" s="1"/>
  <c r="F35" i="12" s="1"/>
  <c r="G35" i="12" s="1"/>
  <c r="H35" i="12" s="1"/>
  <c r="I35" i="12" s="1"/>
  <c r="C36" i="12" s="1"/>
  <c r="D36" i="12" s="1"/>
  <c r="E36" i="12" s="1"/>
  <c r="F36" i="12" s="1"/>
  <c r="G36" i="12" s="1"/>
  <c r="H36" i="12" s="1"/>
  <c r="I36" i="12" s="1"/>
  <c r="C37" i="12" s="1"/>
  <c r="D37" i="12" s="1"/>
  <c r="E37" i="12" s="1"/>
  <c r="F37" i="12" s="1"/>
  <c r="G37" i="12" s="1"/>
  <c r="H37" i="12" s="1"/>
  <c r="I37" i="12" s="1"/>
  <c r="K30" i="12"/>
  <c r="K32" i="12" l="1"/>
  <c r="L32" i="12" s="1"/>
  <c r="M32" i="12" s="1"/>
  <c r="N32" i="12" s="1"/>
  <c r="O32" i="12" s="1"/>
  <c r="P32" i="12" s="1"/>
  <c r="Q32" i="12" s="1"/>
  <c r="K33" i="12" s="1"/>
  <c r="L33" i="12" s="1"/>
  <c r="M33" i="12" s="1"/>
  <c r="N33" i="12" s="1"/>
  <c r="O33" i="12" s="1"/>
  <c r="P33" i="12" s="1"/>
  <c r="Q33" i="12" s="1"/>
  <c r="K34" i="12" s="1"/>
  <c r="L34" i="12" s="1"/>
  <c r="M34" i="12" s="1"/>
  <c r="N34" i="12" s="1"/>
  <c r="O34" i="12" s="1"/>
  <c r="P34" i="12" s="1"/>
  <c r="Q34" i="12" s="1"/>
  <c r="K35" i="12" s="1"/>
  <c r="L35" i="12" s="1"/>
  <c r="M35" i="12" s="1"/>
  <c r="N35" i="12" s="1"/>
  <c r="O35" i="12" s="1"/>
  <c r="P35" i="12" s="1"/>
  <c r="Q35" i="12" s="1"/>
  <c r="K36" i="12" s="1"/>
  <c r="L36" i="12" s="1"/>
  <c r="M36" i="12" s="1"/>
  <c r="N36" i="12" s="1"/>
  <c r="O36" i="12" s="1"/>
  <c r="P36" i="12" s="1"/>
  <c r="Q36" i="12" s="1"/>
  <c r="K37" i="12" s="1"/>
  <c r="L37" i="12" s="1"/>
  <c r="M37" i="12" s="1"/>
  <c r="N37" i="12" s="1"/>
  <c r="O37" i="12" s="1"/>
  <c r="P37" i="12" s="1"/>
  <c r="Q37" i="12" s="1"/>
  <c r="S30" i="12"/>
  <c r="AA30" i="12" l="1"/>
  <c r="S32" i="12"/>
  <c r="T32" i="12" s="1"/>
  <c r="U32" i="12" s="1"/>
  <c r="V32" i="12" s="1"/>
  <c r="W32" i="12" s="1"/>
  <c r="X32" i="12" s="1"/>
  <c r="Y32" i="12" s="1"/>
  <c r="S33" i="12" s="1"/>
  <c r="T33" i="12" s="1"/>
  <c r="U33" i="12" s="1"/>
  <c r="V33" i="12" s="1"/>
  <c r="W33" i="12" s="1"/>
  <c r="X33" i="12" s="1"/>
  <c r="Y33" i="12" s="1"/>
  <c r="S34" i="12" s="1"/>
  <c r="T34" i="12" s="1"/>
  <c r="U34" i="12" s="1"/>
  <c r="V34" i="12" s="1"/>
  <c r="W34" i="12" s="1"/>
  <c r="X34" i="12" s="1"/>
  <c r="Y34" i="12" s="1"/>
  <c r="S35" i="12" s="1"/>
  <c r="T35" i="12" s="1"/>
  <c r="U35" i="12" s="1"/>
  <c r="V35" i="12" s="1"/>
  <c r="W35" i="12" s="1"/>
  <c r="X35" i="12" s="1"/>
  <c r="Y35" i="12" s="1"/>
  <c r="S36" i="12" s="1"/>
  <c r="T36" i="12" s="1"/>
  <c r="U36" i="12" s="1"/>
  <c r="V36" i="12" s="1"/>
  <c r="W36" i="12" s="1"/>
  <c r="X36" i="12" s="1"/>
  <c r="Y36" i="12" s="1"/>
  <c r="S37" i="12" s="1"/>
  <c r="T37" i="12" s="1"/>
  <c r="U37" i="12" s="1"/>
  <c r="V37" i="12" s="1"/>
  <c r="W37" i="12" s="1"/>
  <c r="X37" i="12" s="1"/>
  <c r="Y37" i="12" s="1"/>
  <c r="AA32" i="12" l="1"/>
  <c r="AB32" i="12" s="1"/>
  <c r="AC32" i="12" s="1"/>
  <c r="AD32" i="12" s="1"/>
  <c r="AE32" i="12" s="1"/>
  <c r="AF32" i="12" s="1"/>
  <c r="AG32" i="12" s="1"/>
  <c r="AA33" i="12" s="1"/>
  <c r="AB33" i="12" s="1"/>
  <c r="AC33" i="12" s="1"/>
  <c r="AD33" i="12" s="1"/>
  <c r="AE33" i="12" s="1"/>
  <c r="AF33" i="12" s="1"/>
  <c r="AG33" i="12" s="1"/>
  <c r="AA34" i="12" s="1"/>
  <c r="AB34" i="12" s="1"/>
  <c r="AC34" i="12" s="1"/>
  <c r="AD34" i="12" s="1"/>
  <c r="AE34" i="12" s="1"/>
  <c r="AF34" i="12" s="1"/>
  <c r="AG34" i="12" s="1"/>
  <c r="AA35" i="12" s="1"/>
  <c r="AB35" i="12" s="1"/>
  <c r="AC35" i="12" s="1"/>
  <c r="AD35" i="12" s="1"/>
  <c r="AE35" i="12" s="1"/>
  <c r="AF35" i="12" s="1"/>
  <c r="AG35" i="12" s="1"/>
  <c r="AA36" i="12" s="1"/>
  <c r="AB36" i="12" s="1"/>
  <c r="AC36" i="12" s="1"/>
  <c r="AD36" i="12" s="1"/>
  <c r="AE36" i="12" s="1"/>
  <c r="AF36" i="12" s="1"/>
  <c r="AG36" i="12" s="1"/>
  <c r="AA37" i="12" s="1"/>
  <c r="AB37" i="12" s="1"/>
  <c r="AC37" i="12" s="1"/>
  <c r="AD37" i="12" s="1"/>
  <c r="AE37" i="12" s="1"/>
  <c r="AF37" i="12" s="1"/>
  <c r="AG37" i="12" s="1"/>
  <c r="C42" i="12"/>
  <c r="K42" i="12" l="1"/>
  <c r="C44" i="12"/>
  <c r="D44" i="12" s="1"/>
  <c r="E44" i="12" s="1"/>
  <c r="F44" i="12" s="1"/>
  <c r="G44" i="12" s="1"/>
  <c r="H44" i="12" s="1"/>
  <c r="I44" i="12" s="1"/>
  <c r="C45" i="12" s="1"/>
  <c r="D45" i="12" s="1"/>
  <c r="E45" i="12" s="1"/>
  <c r="F45" i="12" s="1"/>
  <c r="G45" i="12" s="1"/>
  <c r="H45" i="12" s="1"/>
  <c r="I45" i="12" s="1"/>
  <c r="C46" i="12" s="1"/>
  <c r="D46" i="12" s="1"/>
  <c r="E46" i="12" s="1"/>
  <c r="F46" i="12" s="1"/>
  <c r="G46" i="12" s="1"/>
  <c r="H46" i="12" s="1"/>
  <c r="I46" i="12" s="1"/>
  <c r="C47" i="12" s="1"/>
  <c r="D47" i="12" s="1"/>
  <c r="E47" i="12" s="1"/>
  <c r="F47" i="12" s="1"/>
  <c r="G47" i="12" s="1"/>
  <c r="H47" i="12" s="1"/>
  <c r="I47" i="12" s="1"/>
  <c r="C48" i="12" s="1"/>
  <c r="D48" i="12" s="1"/>
  <c r="E48" i="12" s="1"/>
  <c r="F48" i="12" s="1"/>
  <c r="G48" i="12" s="1"/>
  <c r="H48" i="12" s="1"/>
  <c r="I48" i="12" s="1"/>
  <c r="C49" i="12" s="1"/>
  <c r="D49" i="12" s="1"/>
  <c r="E49" i="12" s="1"/>
  <c r="F49" i="12" s="1"/>
  <c r="G49" i="12" s="1"/>
  <c r="H49" i="12" s="1"/>
  <c r="I49" i="12" s="1"/>
  <c r="S42" i="12" l="1"/>
  <c r="K44" i="12"/>
  <c r="L44" i="12" s="1"/>
  <c r="M44" i="12" s="1"/>
  <c r="N44" i="12" s="1"/>
  <c r="O44" i="12" s="1"/>
  <c r="P44" i="12" s="1"/>
  <c r="Q44" i="12" s="1"/>
  <c r="K45" i="12" s="1"/>
  <c r="L45" i="12" s="1"/>
  <c r="M45" i="12" s="1"/>
  <c r="N45" i="12" s="1"/>
  <c r="O45" i="12" s="1"/>
  <c r="P45" i="12" s="1"/>
  <c r="Q45" i="12" s="1"/>
  <c r="K46" i="12" s="1"/>
  <c r="L46" i="12" s="1"/>
  <c r="M46" i="12" s="1"/>
  <c r="N46" i="12" s="1"/>
  <c r="O46" i="12" s="1"/>
  <c r="P46" i="12" s="1"/>
  <c r="Q46" i="12" s="1"/>
  <c r="K47" i="12" s="1"/>
  <c r="L47" i="12" s="1"/>
  <c r="M47" i="12" s="1"/>
  <c r="N47" i="12" s="1"/>
  <c r="O47" i="12" s="1"/>
  <c r="P47" i="12" s="1"/>
  <c r="Q47" i="12" s="1"/>
  <c r="K48" i="12" s="1"/>
  <c r="L48" i="12" s="1"/>
  <c r="M48" i="12" s="1"/>
  <c r="N48" i="12" s="1"/>
  <c r="O48" i="12" s="1"/>
  <c r="P48" i="12" s="1"/>
  <c r="Q48" i="12" s="1"/>
  <c r="K49" i="12" s="1"/>
  <c r="L49" i="12" s="1"/>
  <c r="M49" i="12" s="1"/>
  <c r="N49" i="12" s="1"/>
  <c r="O49" i="12" s="1"/>
  <c r="P49" i="12" s="1"/>
  <c r="Q49" i="12" s="1"/>
  <c r="AA42" i="12" l="1"/>
  <c r="AA44" i="12" s="1"/>
  <c r="AB44" i="12" s="1"/>
  <c r="AC44" i="12" s="1"/>
  <c r="AD44" i="12" s="1"/>
  <c r="AE44" i="12" s="1"/>
  <c r="AF44" i="12" s="1"/>
  <c r="AG44" i="12" s="1"/>
  <c r="AA45" i="12" s="1"/>
  <c r="AB45" i="12" s="1"/>
  <c r="AC45" i="12" s="1"/>
  <c r="AD45" i="12" s="1"/>
  <c r="AE45" i="12" s="1"/>
  <c r="AF45" i="12" s="1"/>
  <c r="AG45" i="12" s="1"/>
  <c r="AA46" i="12" s="1"/>
  <c r="AB46" i="12" s="1"/>
  <c r="AC46" i="12" s="1"/>
  <c r="AD46" i="12" s="1"/>
  <c r="AE46" i="12" s="1"/>
  <c r="AF46" i="12" s="1"/>
  <c r="AG46" i="12" s="1"/>
  <c r="AA47" i="12" s="1"/>
  <c r="AB47" i="12" s="1"/>
  <c r="AC47" i="12" s="1"/>
  <c r="AD47" i="12" s="1"/>
  <c r="AE47" i="12" s="1"/>
  <c r="AF47" i="12" s="1"/>
  <c r="AG47" i="12" s="1"/>
  <c r="AA48" i="12" s="1"/>
  <c r="AB48" i="12" s="1"/>
  <c r="AC48" i="12" s="1"/>
  <c r="AD48" i="12" s="1"/>
  <c r="AE48" i="12" s="1"/>
  <c r="AF48" i="12" s="1"/>
  <c r="AG48" i="12" s="1"/>
  <c r="AA49" i="12" s="1"/>
  <c r="AB49" i="12" s="1"/>
  <c r="AC49" i="12" s="1"/>
  <c r="AD49" i="12" s="1"/>
  <c r="AE49" i="12" s="1"/>
  <c r="AF49" i="12" s="1"/>
  <c r="AG49" i="12" s="1"/>
  <c r="S44" i="12"/>
  <c r="T44" i="12" s="1"/>
  <c r="U44" i="12" s="1"/>
  <c r="V44" i="12" s="1"/>
  <c r="W44" i="12" s="1"/>
  <c r="X44" i="12" s="1"/>
  <c r="Y44" i="12" s="1"/>
  <c r="S45" i="12" s="1"/>
  <c r="T45" i="12" s="1"/>
  <c r="U45" i="12" s="1"/>
  <c r="V45" i="12" s="1"/>
  <c r="W45" i="12" s="1"/>
  <c r="X45" i="12" s="1"/>
  <c r="Y45" i="12" s="1"/>
  <c r="S46" i="12" s="1"/>
  <c r="T46" i="12" s="1"/>
  <c r="U46" i="12" s="1"/>
  <c r="V46" i="12" s="1"/>
  <c r="W46" i="12" s="1"/>
  <c r="X46" i="12" s="1"/>
  <c r="Y46" i="12" s="1"/>
  <c r="S47" i="12" s="1"/>
  <c r="T47" i="12" s="1"/>
  <c r="U47" i="12" s="1"/>
  <c r="V47" i="12" s="1"/>
  <c r="W47" i="12" s="1"/>
  <c r="X47" i="12" s="1"/>
  <c r="Y47" i="12" s="1"/>
  <c r="S48" i="12" s="1"/>
  <c r="T48" i="12" s="1"/>
  <c r="U48" i="12" s="1"/>
  <c r="V48" i="12" s="1"/>
  <c r="W48" i="12" s="1"/>
  <c r="X48" i="12" s="1"/>
  <c r="Y48" i="12" s="1"/>
  <c r="S49" i="12" s="1"/>
  <c r="T49" i="12" s="1"/>
  <c r="U49" i="12" s="1"/>
  <c r="V49" i="12" s="1"/>
  <c r="W49" i="12" s="1"/>
  <c r="X49" i="12" s="1"/>
  <c r="Y49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tc={E9E6E02E-AA18-B34E-B3AB-B7B1C01D235F}</author>
    <author>Maria Jose Valdes</author>
    <author>tc={8D7A35E2-333A-6245-85EC-5749A9F2F796}</author>
    <author>tc={D7B267A8-00B6-214A-B1F6-E856132DBD3C}</author>
    <author>tc={37E573ED-AB7E-5045-84BC-32BA5446D060}</author>
  </authors>
  <commentList>
    <comment ref="AA13" authorId="0" shapeId="0" xr:uid="{E9E6E02E-AA18-B34E-B3AB-B7B1C01D235F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Holidays</t>
      </text>
    </comment>
    <comment ref="AA22" authorId="1" shapeId="0" xr:uid="{BAB45F4C-A9AC-AD4C-AF16-FDEC043FDFF4}">
      <text>
        <r>
          <rPr>
            <b/>
            <sz val="10"/>
            <color rgb="FF000000"/>
            <rFont val="Tahoma"/>
            <family val="2"/>
          </rPr>
          <t>Maria Jose Valdes: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Pascua</t>
        </r>
      </text>
    </comment>
    <comment ref="C24" authorId="1" shapeId="0" xr:uid="{5443AED7-AB2A-504E-B06B-83CAC6850B31}">
      <text>
        <r>
          <rPr>
            <b/>
            <sz val="10"/>
            <color rgb="FF000000"/>
            <rFont val="Tahoma"/>
            <family val="2"/>
          </rPr>
          <t>Maria Jose Valdes: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Luther King</t>
        </r>
      </text>
    </comment>
    <comment ref="K24" authorId="1" shapeId="0" xr:uid="{177EC04A-35AC-9745-A06A-BF9288976DAD}">
      <text>
        <r>
          <rPr>
            <b/>
            <sz val="10"/>
            <color rgb="FF000000"/>
            <rFont val="Tahoma"/>
            <family val="2"/>
          </rPr>
          <t>Maria Jose Valdes: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Presidentes</t>
        </r>
      </text>
    </comment>
    <comment ref="S26" authorId="2" shapeId="0" xr:uid="{8D7A35E2-333A-6245-85EC-5749A9F2F796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Holly Week</t>
      </text>
    </comment>
    <comment ref="X32" authorId="1" shapeId="0" xr:uid="{BC981945-8FA7-6144-8C33-098E9AC3BF96}">
      <text>
        <r>
          <rPr>
            <b/>
            <sz val="10"/>
            <color rgb="FF000000"/>
            <rFont val="Tahoma"/>
            <family val="2"/>
          </rPr>
          <t>Maria Jose Valdes: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Independencia</t>
        </r>
      </text>
    </comment>
    <comment ref="C36" authorId="1" shapeId="0" xr:uid="{C501EFA9-06EE-1949-8C92-0040891C5FAA}">
      <text>
        <r>
          <rPr>
            <b/>
            <sz val="10"/>
            <color rgb="FF000000"/>
            <rFont val="Tahoma"/>
            <family val="2"/>
          </rPr>
          <t>Maria Jose Valdes: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Día de los caidos</t>
        </r>
      </text>
    </comment>
    <comment ref="AA37" authorId="3" shapeId="0" xr:uid="{D7B267A8-00B6-214A-B1F6-E856132DBD3C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Spring Break</t>
      </text>
    </comment>
    <comment ref="C45" authorId="1" shapeId="0" xr:uid="{D5C9E352-1B6D-514A-AFF4-49506D28EB8D}">
      <text>
        <r>
          <rPr>
            <b/>
            <sz val="10"/>
            <color rgb="FF000000"/>
            <rFont val="Tahoma"/>
            <family val="2"/>
          </rPr>
          <t>Maria Jose Valdes: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Labor Day</t>
        </r>
      </text>
    </comment>
    <comment ref="K46" authorId="1" shapeId="0" xr:uid="{08DCADAB-8CA0-604B-BAEC-35E535DC16A1}">
      <text>
        <r>
          <rPr>
            <b/>
            <sz val="10"/>
            <color rgb="FF000000"/>
            <rFont val="Tahoma"/>
            <family val="2"/>
          </rPr>
          <t>Maria Jose Valdes: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Día de la raza</t>
        </r>
      </text>
    </comment>
    <comment ref="U46" authorId="1" shapeId="0" xr:uid="{B0B37EA9-14E7-7145-AC11-B1FBB2D30035}">
      <text>
        <r>
          <rPr>
            <b/>
            <sz val="10"/>
            <color rgb="FF000000"/>
            <rFont val="Tahoma"/>
            <family val="2"/>
          </rPr>
          <t>Maria Jose Valdes: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Veteranos</t>
        </r>
      </text>
    </comment>
    <comment ref="AA47" authorId="4" shapeId="0" xr:uid="{37E573ED-AB7E-5045-84BC-32BA5446D060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Holidays</t>
      </text>
    </comment>
    <comment ref="V48" authorId="1" shapeId="0" xr:uid="{9A034F4A-4CC3-2E49-95C8-648EABEB829D}">
      <text>
        <r>
          <rPr>
            <b/>
            <sz val="10"/>
            <color rgb="FF000000"/>
            <rFont val="Tahoma"/>
            <family val="2"/>
          </rPr>
          <t>Maria Jose Valdes: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Thanksgiving</t>
        </r>
      </text>
    </comment>
    <comment ref="C59" authorId="1" shapeId="0" xr:uid="{5F14F065-CFFC-5441-BCE6-B9CAE648D63E}">
      <text>
        <r>
          <rPr>
            <b/>
            <sz val="10"/>
            <color rgb="FF000000"/>
            <rFont val="Tahoma"/>
            <family val="2"/>
          </rPr>
          <t>Maria Jose Valdes: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Luther King</t>
        </r>
      </text>
    </comment>
  </commentList>
</comments>
</file>

<file path=xl/sharedStrings.xml><?xml version="1.0" encoding="utf-8"?>
<sst xmlns="http://schemas.openxmlformats.org/spreadsheetml/2006/main" count="19" uniqueCount="12">
  <si>
    <t>Calendario Académico 2025 - 2026</t>
  </si>
  <si>
    <t xml:space="preserve"> </t>
  </si>
  <si>
    <t xml:space="preserve">Mes  </t>
  </si>
  <si>
    <t xml:space="preserve">Día de inicio  </t>
  </si>
  <si>
    <t>1:Dom, 2:Lun...</t>
  </si>
  <si>
    <t>Bimestres</t>
  </si>
  <si>
    <t>PERIODO 202525</t>
  </si>
  <si>
    <t>PERIODO 202621</t>
  </si>
  <si>
    <t>PERIODO 202622</t>
  </si>
  <si>
    <t>PERIODO 202623</t>
  </si>
  <si>
    <t>PERIODO 202624</t>
  </si>
  <si>
    <t>PERIODO 202625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</si>
</sst>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\'yy"/>
    <numFmt numFmtId="165" formatCode="d"/>
  </numFmts>
  <fonts count="24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ontserrat Regular"/>
    </font>
    <font>
      <sz val="14"/>
      <name val="Montserrat Regular"/>
    </font>
    <font>
      <sz val="12"/>
      <name val="Montserrat Regular"/>
    </font>
    <font>
      <sz val="10"/>
      <color theme="2" tint="-4.9989318521683403E-2"/>
      <name val="Montserrat Regular"/>
    </font>
    <font>
      <sz val="28"/>
      <color theme="0"/>
      <name val="Montserrat Black"/>
    </font>
    <font>
      <sz val="24"/>
      <color theme="0"/>
      <name val="Montserrat Black"/>
    </font>
    <font>
      <sz val="24"/>
      <color theme="3"/>
      <name val="Montserrat Black"/>
    </font>
    <font>
      <b/>
      <sz val="12"/>
      <color theme="2"/>
      <name val="Montserrat Regular"/>
    </font>
    <font>
      <b/>
      <sz val="10"/>
      <color theme="2"/>
      <name val="Montserrat Regular"/>
    </font>
    <font>
      <b/>
      <sz val="10"/>
      <name val="Montserrat Regular"/>
    </font>
    <font>
      <b/>
      <sz val="14"/>
      <color theme="2"/>
      <name val="Montserrat Regular"/>
    </font>
    <font>
      <sz val="14"/>
      <color theme="2"/>
      <name val="Montserrat Regular"/>
    </font>
    <font>
      <i/>
      <sz val="11"/>
      <color theme="2"/>
      <name val="Montserrat Regular"/>
    </font>
    <font>
      <sz val="10"/>
      <color rgb="FFC00000"/>
      <name val="Montserrat Regular"/>
    </font>
    <font>
      <sz val="14"/>
      <color rgb="FFC00000"/>
      <name val="Montserrat Regular"/>
    </font>
    <font>
      <sz val="12"/>
      <color rgb="FFC00000"/>
      <name val="Montserrat Regular"/>
    </font>
    <font>
      <b/>
      <sz val="12"/>
      <color rgb="FFC00000"/>
      <name val="Montserrat Regular"/>
    </font>
    <font>
      <sz val="24"/>
      <color rgb="FFC00000"/>
      <name val="Montserrat Black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20"/>
      <name val="Montserrat Regular"/>
    </font>
    <font>
      <sz val="36"/>
      <name val="Montserrat Regula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6F6F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 applyAlignment="1">
      <alignment vertical="center"/>
    </xf>
    <xf numFmtId="0" fontId="4" fillId="0" borderId="0" xfId="1" applyFont="1"/>
    <xf numFmtId="165" fontId="2" fillId="3" borderId="0" xfId="1" applyNumberFormat="1" applyFont="1" applyFill="1" applyAlignment="1">
      <alignment horizontal="center" vertical="center"/>
    </xf>
    <xf numFmtId="0" fontId="10" fillId="4" borderId="0" xfId="1" applyFont="1" applyFill="1" applyAlignment="1">
      <alignment horizontal="center" vertical="center"/>
    </xf>
    <xf numFmtId="0" fontId="2" fillId="5" borderId="0" xfId="1" applyFont="1" applyFill="1"/>
    <xf numFmtId="0" fontId="2" fillId="5" borderId="0" xfId="1" applyFont="1" applyFill="1" applyAlignment="1">
      <alignment horizontal="center"/>
    </xf>
    <xf numFmtId="0" fontId="7" fillId="5" borderId="0" xfId="1" applyFont="1" applyFill="1" applyAlignment="1">
      <alignment horizontal="left" vertical="center" wrapText="1"/>
    </xf>
    <xf numFmtId="0" fontId="8" fillId="5" borderId="0" xfId="1" applyFont="1" applyFill="1" applyAlignment="1">
      <alignment horizontal="left" vertical="center" wrapText="1"/>
    </xf>
    <xf numFmtId="0" fontId="5" fillId="5" borderId="0" xfId="1" applyFont="1" applyFill="1"/>
    <xf numFmtId="0" fontId="3" fillId="5" borderId="0" xfId="1" applyFont="1" applyFill="1"/>
    <xf numFmtId="0" fontId="3" fillId="5" borderId="0" xfId="1" applyFont="1" applyFill="1" applyAlignment="1">
      <alignment vertical="center"/>
    </xf>
    <xf numFmtId="0" fontId="3" fillId="5" borderId="0" xfId="1" applyFont="1" applyFill="1" applyAlignment="1">
      <alignment horizontal="right" vertical="center"/>
    </xf>
    <xf numFmtId="0" fontId="4" fillId="5" borderId="0" xfId="1" applyFont="1" applyFill="1" applyAlignment="1">
      <alignment vertical="center"/>
    </xf>
    <xf numFmtId="0" fontId="2" fillId="5" borderId="0" xfId="1" applyFont="1" applyFill="1" applyAlignment="1">
      <alignment vertical="center"/>
    </xf>
    <xf numFmtId="0" fontId="4" fillId="5" borderId="0" xfId="1" applyFont="1" applyFill="1"/>
    <xf numFmtId="0" fontId="3" fillId="6" borderId="0" xfId="1" applyFont="1" applyFill="1"/>
    <xf numFmtId="0" fontId="2" fillId="6" borderId="0" xfId="1" applyFont="1" applyFill="1"/>
    <xf numFmtId="0" fontId="4" fillId="6" borderId="0" xfId="1" applyFont="1" applyFill="1"/>
    <xf numFmtId="165" fontId="2" fillId="6" borderId="0" xfId="1" applyNumberFormat="1" applyFont="1" applyFill="1" applyAlignment="1">
      <alignment horizontal="center" vertical="center"/>
    </xf>
    <xf numFmtId="0" fontId="4" fillId="6" borderId="0" xfId="1" applyFont="1" applyFill="1" applyAlignment="1">
      <alignment vertical="center"/>
    </xf>
    <xf numFmtId="165" fontId="11" fillId="3" borderId="0" xfId="1" applyNumberFormat="1" applyFont="1" applyFill="1" applyAlignment="1">
      <alignment horizontal="center" vertical="center"/>
    </xf>
    <xf numFmtId="0" fontId="14" fillId="5" borderId="0" xfId="1" applyFont="1" applyFill="1" applyAlignment="1">
      <alignment horizontal="left" vertical="center" indent="1"/>
    </xf>
    <xf numFmtId="0" fontId="13" fillId="5" borderId="0" xfId="1" applyFont="1" applyFill="1" applyAlignment="1">
      <alignment vertical="center"/>
    </xf>
    <xf numFmtId="165" fontId="2" fillId="7" borderId="0" xfId="1" applyNumberFormat="1" applyFont="1" applyFill="1" applyAlignment="1">
      <alignment horizontal="center" vertical="center"/>
    </xf>
    <xf numFmtId="165" fontId="2" fillId="0" borderId="0" xfId="1" applyNumberFormat="1" applyFont="1" applyAlignment="1">
      <alignment horizontal="center" vertical="center"/>
    </xf>
    <xf numFmtId="165" fontId="11" fillId="0" borderId="0" xfId="1" applyNumberFormat="1" applyFont="1" applyAlignment="1">
      <alignment horizontal="center" vertical="center"/>
    </xf>
    <xf numFmtId="0" fontId="15" fillId="6" borderId="0" xfId="1" applyFont="1" applyFill="1" applyAlignment="1">
      <alignment vertical="center"/>
    </xf>
    <xf numFmtId="0" fontId="15" fillId="5" borderId="0" xfId="1" applyFont="1" applyFill="1"/>
    <xf numFmtId="0" fontId="15" fillId="5" borderId="0" xfId="1" applyFont="1" applyFill="1" applyAlignment="1">
      <alignment horizontal="center"/>
    </xf>
    <xf numFmtId="0" fontId="16" fillId="5" borderId="0" xfId="1" applyFont="1" applyFill="1" applyAlignment="1">
      <alignment vertical="center"/>
    </xf>
    <xf numFmtId="0" fontId="16" fillId="5" borderId="0" xfId="1" applyFont="1" applyFill="1"/>
    <xf numFmtId="0" fontId="17" fillId="5" borderId="0" xfId="1" applyFont="1" applyFill="1" applyAlignment="1">
      <alignment vertical="center"/>
    </xf>
    <xf numFmtId="0" fontId="17" fillId="5" borderId="0" xfId="1" applyFont="1" applyFill="1"/>
    <xf numFmtId="0" fontId="17" fillId="6" borderId="0" xfId="1" applyFont="1" applyFill="1"/>
    <xf numFmtId="0" fontId="15" fillId="6" borderId="0" xfId="1" applyFont="1" applyFill="1"/>
    <xf numFmtId="0" fontId="15" fillId="0" borderId="0" xfId="1" applyFont="1"/>
    <xf numFmtId="0" fontId="16" fillId="6" borderId="0" xfId="1" applyFont="1" applyFill="1" applyAlignment="1">
      <alignment vertical="center"/>
    </xf>
    <xf numFmtId="0" fontId="15" fillId="0" borderId="0" xfId="1" applyFont="1" applyAlignment="1">
      <alignment vertical="center"/>
    </xf>
    <xf numFmtId="0" fontId="18" fillId="6" borderId="0" xfId="1" applyFont="1" applyFill="1" applyAlignment="1">
      <alignment vertical="center"/>
    </xf>
    <xf numFmtId="0" fontId="19" fillId="5" borderId="0" xfId="1" applyFont="1" applyFill="1" applyAlignment="1">
      <alignment horizontal="left" vertical="center" wrapText="1"/>
    </xf>
    <xf numFmtId="0" fontId="17" fillId="6" borderId="0" xfId="1" applyFont="1" applyFill="1" applyAlignment="1">
      <alignment vertical="center"/>
    </xf>
    <xf numFmtId="0" fontId="16" fillId="6" borderId="0" xfId="1" applyFont="1" applyFill="1"/>
    <xf numFmtId="165" fontId="2" fillId="9" borderId="0" xfId="1" applyNumberFormat="1" applyFont="1" applyFill="1" applyAlignment="1">
      <alignment horizontal="center" vertical="center"/>
    </xf>
    <xf numFmtId="165" fontId="2" fillId="10" borderId="0" xfId="1" applyNumberFormat="1" applyFont="1" applyFill="1" applyAlignment="1">
      <alignment horizontal="center" vertical="center"/>
    </xf>
    <xf numFmtId="0" fontId="22" fillId="0" borderId="0" xfId="1" applyFont="1"/>
    <xf numFmtId="0" fontId="23" fillId="0" borderId="0" xfId="1" applyFont="1"/>
    <xf numFmtId="164" fontId="9" fillId="2" borderId="0" xfId="1" applyNumberFormat="1" applyFont="1" applyFill="1" applyAlignment="1">
      <alignment horizontal="center" vertical="center"/>
    </xf>
    <xf numFmtId="165" fontId="11" fillId="6" borderId="0" xfId="1" applyNumberFormat="1" applyFont="1" applyFill="1" applyAlignment="1">
      <alignment horizontal="center" vertical="center"/>
    </xf>
    <xf numFmtId="0" fontId="13" fillId="5" borderId="0" xfId="1" applyFont="1" applyFill="1" applyAlignment="1">
      <alignment horizontal="center" vertical="center"/>
    </xf>
    <xf numFmtId="0" fontId="6" fillId="5" borderId="0" xfId="1" applyFont="1" applyFill="1" applyAlignment="1">
      <alignment horizontal="left" vertical="center"/>
    </xf>
    <xf numFmtId="0" fontId="12" fillId="5" borderId="0" xfId="1" applyFont="1" applyFill="1" applyAlignment="1">
      <alignment horizontal="center" vertical="center" wrapText="1"/>
    </xf>
    <xf numFmtId="0" fontId="2" fillId="5" borderId="0" xfId="1" applyFont="1" applyFill="1" applyAlignment="1">
      <alignment horizontal="center"/>
    </xf>
    <xf numFmtId="0" fontId="7" fillId="5" borderId="0" xfId="1" applyFont="1" applyFill="1" applyAlignment="1">
      <alignment horizontal="left" vertical="center" wrapText="1"/>
    </xf>
    <xf numFmtId="0" fontId="8" fillId="5" borderId="0" xfId="1" applyFont="1" applyFill="1" applyAlignment="1">
      <alignment horizontal="left" vertical="center" wrapText="1"/>
    </xf>
    <xf numFmtId="165" fontId="11" fillId="8" borderId="0" xfId="0" applyNumberFormat="1" applyFont="1" applyFill="1" applyAlignment="1">
      <alignment horizontal="center" vertical="center"/>
    </xf>
  </cellXfs>
  <cellStyles count="2">
    <cellStyle name="Normal" xfId="0" builtinId="0"/>
    <cellStyle name="Normal 2" xfId="1" xr:uid="{4665675F-3DCA-6C42-8D50-CD75C0C9154F}"/>
  </cellStyles>
  <dxfs count="23"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font>
        <color theme="4" tint="-0.24994659260841701"/>
      </font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font>
        <color theme="4" tint="-0.24994659260841701"/>
      </font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font>
        <color theme="4" tint="-0.24994659260841701"/>
      </font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</dxfs>
  <tableStyles count="0" defaultTableStyle="TableStyleMedium2" defaultPivotStyle="PivotStyleLight16"/>
  <colors>
    <mruColors>
      <color rgb="FFF6F6F6"/>
      <color rgb="FFB39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188135</xdr:colOff>
      <xdr:row>2</xdr:row>
      <xdr:rowOff>381000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C850A7B-2FDF-6243-A222-9FB9BF881B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794" b="16031"/>
        <a:stretch/>
      </xdr:blipFill>
      <xdr:spPr>
        <a:xfrm>
          <a:off x="292100" y="177800"/>
          <a:ext cx="2563035" cy="812800"/>
        </a:xfrm>
        <a:prstGeom prst="rect">
          <a:avLst/>
        </a:prstGeom>
      </xdr:spPr>
    </xdr:pic>
    <xdr:clientData/>
  </xdr:twoCellAnchor>
  <xdr:twoCellAnchor>
    <xdr:from>
      <xdr:col>41</xdr:col>
      <xdr:colOff>1288915</xdr:colOff>
      <xdr:row>40</xdr:row>
      <xdr:rowOff>55114</xdr:rowOff>
    </xdr:from>
    <xdr:to>
      <xdr:col>42</xdr:col>
      <xdr:colOff>1292278</xdr:colOff>
      <xdr:row>42</xdr:row>
      <xdr:rowOff>212808</xdr:rowOff>
    </xdr:to>
    <xdr:sp macro="" textlink="">
      <xdr:nvSpPr>
        <xdr:cNvPr id="129" name="CuadroTexto 128">
          <a:extLst>
            <a:ext uri="{FF2B5EF4-FFF2-40B4-BE49-F238E27FC236}">
              <a16:creationId xmlns:a16="http://schemas.microsoft.com/office/drawing/2014/main" id="{2083F417-081B-6D4B-BCB8-72CBDC393ABC}"/>
            </a:ext>
          </a:extLst>
        </xdr:cNvPr>
        <xdr:cNvSpPr txBox="1"/>
      </xdr:nvSpPr>
      <xdr:spPr>
        <a:xfrm>
          <a:off x="21075515" y="10291314"/>
          <a:ext cx="3152963" cy="564094"/>
        </a:xfrm>
        <a:prstGeom prst="rect">
          <a:avLst/>
        </a:prstGeom>
        <a:solidFill>
          <a:schemeClr val="bg2">
            <a:lumMod val="5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400" b="0">
              <a:solidFill>
                <a:schemeClr val="accent6"/>
              </a:solidFill>
              <a:latin typeface="Montserrat" pitchFamily="2" charset="77"/>
            </a:rPr>
            <a:t>13 de abril 2026</a:t>
          </a:r>
          <a:endParaRPr lang="es-MX" sz="1200" b="0">
            <a:solidFill>
              <a:schemeClr val="accent6"/>
            </a:solidFill>
            <a:latin typeface="Montserrat" pitchFamily="2" charset="77"/>
          </a:endParaRPr>
        </a:p>
      </xdr:txBody>
    </xdr:sp>
    <xdr:clientData/>
  </xdr:twoCellAnchor>
  <xdr:twoCellAnchor>
    <xdr:from>
      <xdr:col>35</xdr:col>
      <xdr:colOff>224519</xdr:colOff>
      <xdr:row>2</xdr:row>
      <xdr:rowOff>387350</xdr:rowOff>
    </xdr:from>
    <xdr:to>
      <xdr:col>50</xdr:col>
      <xdr:colOff>158750</xdr:colOff>
      <xdr:row>66</xdr:row>
      <xdr:rowOff>50800</xdr:rowOff>
    </xdr:to>
    <xdr:grpSp>
      <xdr:nvGrpSpPr>
        <xdr:cNvPr id="172" name="Grupo 171">
          <a:extLst>
            <a:ext uri="{FF2B5EF4-FFF2-40B4-BE49-F238E27FC236}">
              <a16:creationId xmlns:a16="http://schemas.microsoft.com/office/drawing/2014/main" id="{AB50235F-F46E-0DB1-9A54-D5C858AEA866}"/>
            </a:ext>
          </a:extLst>
        </xdr:cNvPr>
        <xdr:cNvGrpSpPr/>
      </xdr:nvGrpSpPr>
      <xdr:grpSpPr>
        <a:xfrm>
          <a:off x="10790919" y="996950"/>
          <a:ext cx="29677631" cy="14903450"/>
          <a:chOff x="10790919" y="996950"/>
          <a:chExt cx="29677631" cy="14903450"/>
        </a:xfrm>
      </xdr:grpSpPr>
      <xdr:grpSp>
        <xdr:nvGrpSpPr>
          <xdr:cNvPr id="168" name="Grupo 167">
            <a:extLst>
              <a:ext uri="{FF2B5EF4-FFF2-40B4-BE49-F238E27FC236}">
                <a16:creationId xmlns:a16="http://schemas.microsoft.com/office/drawing/2014/main" id="{6DFFB207-81C2-92EF-7193-FC59AB66AE51}"/>
              </a:ext>
            </a:extLst>
          </xdr:cNvPr>
          <xdr:cNvGrpSpPr/>
        </xdr:nvGrpSpPr>
        <xdr:grpSpPr>
          <a:xfrm>
            <a:off x="10825368" y="996950"/>
            <a:ext cx="29609170" cy="1158175"/>
            <a:chOff x="10970100" y="986407"/>
            <a:chExt cx="29459166" cy="1143797"/>
          </a:xfrm>
        </xdr:grpSpPr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BB1A00D5-0EF7-67B2-9E94-9FA073743AA2}"/>
                </a:ext>
              </a:extLst>
            </xdr:cNvPr>
            <xdr:cNvSpPr txBox="1"/>
          </xdr:nvSpPr>
          <xdr:spPr>
            <a:xfrm>
              <a:off x="10970100" y="986407"/>
              <a:ext cx="6892621" cy="1107424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2000" b="1">
                  <a:solidFill>
                    <a:schemeClr val="accent6"/>
                  </a:solidFill>
                  <a:latin typeface="Montserrat" pitchFamily="2" charset="77"/>
                </a:rPr>
                <a:t>EVENTOS</a:t>
              </a:r>
              <a:endParaRPr lang="es-MX" sz="1100" b="1">
                <a:solidFill>
                  <a:schemeClr val="accent6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32" name="CuadroTexto 31">
              <a:extLst>
                <a:ext uri="{FF2B5EF4-FFF2-40B4-BE49-F238E27FC236}">
                  <a16:creationId xmlns:a16="http://schemas.microsoft.com/office/drawing/2014/main" id="{36F0E15A-1274-CB63-ADD2-21086E10D2E9}"/>
                </a:ext>
              </a:extLst>
            </xdr:cNvPr>
            <xdr:cNvSpPr txBox="1"/>
          </xdr:nvSpPr>
          <xdr:spPr>
            <a:xfrm>
              <a:off x="17940287" y="991657"/>
              <a:ext cx="3140932" cy="1108785"/>
            </a:xfrm>
            <a:prstGeom prst="rect">
              <a:avLst/>
            </a:prstGeom>
            <a:solidFill>
              <a:schemeClr val="tx2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600" b="1" baseline="0">
                  <a:solidFill>
                    <a:schemeClr val="accent6"/>
                  </a:solidFill>
                  <a:latin typeface="Montserrat" pitchFamily="2" charset="77"/>
                </a:rPr>
                <a:t>Quinto bimestre</a:t>
              </a:r>
            </a:p>
            <a:p>
              <a:pPr algn="ctr"/>
              <a:r>
                <a:rPr lang="es-MX" sz="1600" b="1" baseline="0">
                  <a:solidFill>
                    <a:schemeClr val="accent6"/>
                  </a:solidFill>
                  <a:latin typeface="Montserrat" pitchFamily="2" charset="77"/>
                </a:rPr>
                <a:t> 202524</a:t>
              </a:r>
              <a:endParaRPr lang="es-MX" sz="1000" b="1">
                <a:solidFill>
                  <a:schemeClr val="accent6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97" name="CuadroTexto 96">
              <a:extLst>
                <a:ext uri="{FF2B5EF4-FFF2-40B4-BE49-F238E27FC236}">
                  <a16:creationId xmlns:a16="http://schemas.microsoft.com/office/drawing/2014/main" id="{3AAAFE7C-9954-6791-E427-1C174AFEADAD}"/>
                </a:ext>
              </a:extLst>
            </xdr:cNvPr>
            <xdr:cNvSpPr txBox="1"/>
          </xdr:nvSpPr>
          <xdr:spPr>
            <a:xfrm>
              <a:off x="34104264" y="986407"/>
              <a:ext cx="3129866" cy="1118857"/>
            </a:xfrm>
            <a:prstGeom prst="rect">
              <a:avLst/>
            </a:prstGeom>
            <a:solidFill>
              <a:schemeClr val="accent5">
                <a:lumMod val="7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600" b="1">
                  <a:solidFill>
                    <a:schemeClr val="accent6"/>
                  </a:solidFill>
                  <a:latin typeface="Montserrat" pitchFamily="2" charset="77"/>
                </a:rPr>
                <a:t>Quinto bimestre</a:t>
              </a:r>
              <a:endParaRPr lang="es-MX" sz="1600" b="1" baseline="0">
                <a:solidFill>
                  <a:schemeClr val="accent6"/>
                </a:solidFill>
                <a:latin typeface="Montserrat" pitchFamily="2" charset="77"/>
              </a:endParaRPr>
            </a:p>
            <a:p>
              <a:pPr algn="ctr"/>
              <a:r>
                <a:rPr lang="es-MX" sz="1600" b="1" baseline="0">
                  <a:solidFill>
                    <a:schemeClr val="accent6"/>
                  </a:solidFill>
                  <a:latin typeface="Montserrat" pitchFamily="2" charset="77"/>
                </a:rPr>
                <a:t> 202625</a:t>
              </a:r>
              <a:endParaRPr lang="es-MX" sz="1000" b="1">
                <a:solidFill>
                  <a:schemeClr val="accent6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45" name="CuadroTexto 44">
              <a:extLst>
                <a:ext uri="{FF2B5EF4-FFF2-40B4-BE49-F238E27FC236}">
                  <a16:creationId xmlns:a16="http://schemas.microsoft.com/office/drawing/2014/main" id="{3740C6E2-241A-302A-7B5C-698757D7F2F9}"/>
                </a:ext>
              </a:extLst>
            </xdr:cNvPr>
            <xdr:cNvSpPr txBox="1"/>
          </xdr:nvSpPr>
          <xdr:spPr>
            <a:xfrm>
              <a:off x="21158838" y="986407"/>
              <a:ext cx="3151848" cy="1141506"/>
            </a:xfrm>
            <a:prstGeom prst="rect">
              <a:avLst/>
            </a:prstGeom>
            <a:solidFill>
              <a:schemeClr val="accent5">
                <a:lumMod val="7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600" b="1">
                  <a:solidFill>
                    <a:schemeClr val="accent6"/>
                  </a:solidFill>
                  <a:latin typeface="Montserrat" pitchFamily="2" charset="77"/>
                </a:rPr>
                <a:t>Primer bimestre 202621</a:t>
              </a:r>
              <a:endParaRPr lang="es-MX" sz="1000" b="1">
                <a:solidFill>
                  <a:schemeClr val="accent6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58" name="CuadroTexto 57">
              <a:extLst>
                <a:ext uri="{FF2B5EF4-FFF2-40B4-BE49-F238E27FC236}">
                  <a16:creationId xmlns:a16="http://schemas.microsoft.com/office/drawing/2014/main" id="{68D3F9F7-5398-59EE-BB0F-CDBCC6E53E0A}"/>
                </a:ext>
              </a:extLst>
            </xdr:cNvPr>
            <xdr:cNvSpPr txBox="1"/>
          </xdr:nvSpPr>
          <xdr:spPr>
            <a:xfrm>
              <a:off x="24372782" y="986407"/>
              <a:ext cx="3153958" cy="1141506"/>
            </a:xfrm>
            <a:prstGeom prst="rect">
              <a:avLst/>
            </a:prstGeom>
            <a:solidFill>
              <a:schemeClr val="accent5">
                <a:lumMod val="7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600" b="1">
                  <a:solidFill>
                    <a:schemeClr val="accent6"/>
                  </a:solidFill>
                  <a:latin typeface="Montserrat" pitchFamily="2" charset="77"/>
                </a:rPr>
                <a:t>Segundo bimestre</a:t>
              </a:r>
              <a:endParaRPr lang="es-MX" sz="1600" b="1" baseline="0">
                <a:solidFill>
                  <a:schemeClr val="accent6"/>
                </a:solidFill>
                <a:latin typeface="Montserrat" pitchFamily="2" charset="77"/>
              </a:endParaRPr>
            </a:p>
            <a:p>
              <a:pPr algn="ctr"/>
              <a:r>
                <a:rPr lang="es-MX" sz="1600" b="1" baseline="0">
                  <a:solidFill>
                    <a:schemeClr val="accent6"/>
                  </a:solidFill>
                  <a:latin typeface="Montserrat" pitchFamily="2" charset="77"/>
                </a:rPr>
                <a:t> 202622</a:t>
              </a:r>
              <a:endParaRPr lang="es-MX" sz="1000" b="1">
                <a:solidFill>
                  <a:schemeClr val="accent6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71" name="CuadroTexto 70">
              <a:extLst>
                <a:ext uri="{FF2B5EF4-FFF2-40B4-BE49-F238E27FC236}">
                  <a16:creationId xmlns:a16="http://schemas.microsoft.com/office/drawing/2014/main" id="{2C4EC898-FEBB-9D2F-8865-FEA47A1D5490}"/>
                </a:ext>
              </a:extLst>
            </xdr:cNvPr>
            <xdr:cNvSpPr txBox="1"/>
          </xdr:nvSpPr>
          <xdr:spPr>
            <a:xfrm>
              <a:off x="27604363" y="986407"/>
              <a:ext cx="3173598" cy="1141506"/>
            </a:xfrm>
            <a:prstGeom prst="rect">
              <a:avLst/>
            </a:prstGeom>
            <a:solidFill>
              <a:schemeClr val="accent5">
                <a:lumMod val="7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600" b="1">
                  <a:solidFill>
                    <a:schemeClr val="accent6"/>
                  </a:solidFill>
                  <a:latin typeface="Montserrat" pitchFamily="2" charset="77"/>
                </a:rPr>
                <a:t>Tercero bimestre</a:t>
              </a:r>
              <a:endParaRPr lang="es-MX" sz="1600" b="1" baseline="0">
                <a:solidFill>
                  <a:schemeClr val="accent6"/>
                </a:solidFill>
                <a:latin typeface="Montserrat" pitchFamily="2" charset="77"/>
              </a:endParaRPr>
            </a:p>
            <a:p>
              <a:pPr algn="ctr"/>
              <a:r>
                <a:rPr lang="es-MX" sz="1600" b="1" baseline="0">
                  <a:solidFill>
                    <a:schemeClr val="accent6"/>
                  </a:solidFill>
                  <a:latin typeface="Montserrat" pitchFamily="2" charset="77"/>
                </a:rPr>
                <a:t> 202623</a:t>
              </a:r>
              <a:endParaRPr lang="es-MX" sz="1000" b="1">
                <a:solidFill>
                  <a:schemeClr val="accent6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84" name="CuadroTexto 83">
              <a:extLst>
                <a:ext uri="{FF2B5EF4-FFF2-40B4-BE49-F238E27FC236}">
                  <a16:creationId xmlns:a16="http://schemas.microsoft.com/office/drawing/2014/main" id="{678AB82D-914D-6C72-6D60-5F43C28B39D3}"/>
                </a:ext>
              </a:extLst>
            </xdr:cNvPr>
            <xdr:cNvSpPr txBox="1"/>
          </xdr:nvSpPr>
          <xdr:spPr>
            <a:xfrm>
              <a:off x="30850768" y="986407"/>
              <a:ext cx="3155249" cy="1141506"/>
            </a:xfrm>
            <a:prstGeom prst="rect">
              <a:avLst/>
            </a:prstGeom>
            <a:solidFill>
              <a:schemeClr val="accent5">
                <a:lumMod val="7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600" b="1">
                  <a:solidFill>
                    <a:schemeClr val="accent6"/>
                  </a:solidFill>
                  <a:latin typeface="Montserrat" pitchFamily="2" charset="77"/>
                </a:rPr>
                <a:t>Cuarto bimestre</a:t>
              </a:r>
              <a:endParaRPr lang="es-MX" sz="1600" b="1" baseline="0">
                <a:solidFill>
                  <a:schemeClr val="accent6"/>
                </a:solidFill>
                <a:latin typeface="Montserrat" pitchFamily="2" charset="77"/>
              </a:endParaRPr>
            </a:p>
            <a:p>
              <a:pPr algn="ctr"/>
              <a:r>
                <a:rPr lang="es-MX" sz="1600" b="1" baseline="0">
                  <a:solidFill>
                    <a:schemeClr val="accent6"/>
                  </a:solidFill>
                  <a:latin typeface="Montserrat" pitchFamily="2" charset="77"/>
                </a:rPr>
                <a:t> 202624</a:t>
              </a:r>
              <a:endParaRPr lang="es-MX" sz="1000" b="1">
                <a:solidFill>
                  <a:schemeClr val="accent6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110" name="CuadroTexto 109">
              <a:extLst>
                <a:ext uri="{FF2B5EF4-FFF2-40B4-BE49-F238E27FC236}">
                  <a16:creationId xmlns:a16="http://schemas.microsoft.com/office/drawing/2014/main" id="{1FC00F77-DEE2-D718-B794-C1F2350DBF3E}"/>
                </a:ext>
              </a:extLst>
            </xdr:cNvPr>
            <xdr:cNvSpPr txBox="1"/>
          </xdr:nvSpPr>
          <xdr:spPr>
            <a:xfrm>
              <a:off x="37348745" y="986407"/>
              <a:ext cx="3080521" cy="1143797"/>
            </a:xfrm>
            <a:prstGeom prst="rect">
              <a:avLst/>
            </a:prstGeom>
            <a:solidFill>
              <a:schemeClr val="tx2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600" b="1">
                  <a:solidFill>
                    <a:schemeClr val="accent6"/>
                  </a:solidFill>
                  <a:latin typeface="Montserrat" pitchFamily="2" charset="77"/>
                </a:rPr>
                <a:t>Primer bimestre</a:t>
              </a:r>
              <a:endParaRPr lang="es-MX" sz="1600" b="1" baseline="0">
                <a:solidFill>
                  <a:schemeClr val="accent6"/>
                </a:solidFill>
                <a:latin typeface="Montserrat" pitchFamily="2" charset="77"/>
              </a:endParaRPr>
            </a:p>
            <a:p>
              <a:pPr algn="ctr"/>
              <a:r>
                <a:rPr lang="es-MX" sz="1600" b="1" baseline="0">
                  <a:solidFill>
                    <a:schemeClr val="accent6"/>
                  </a:solidFill>
                  <a:latin typeface="Montserrat" pitchFamily="2" charset="77"/>
                </a:rPr>
                <a:t> 202721</a:t>
              </a:r>
              <a:endParaRPr lang="es-MX" sz="1000" b="1">
                <a:solidFill>
                  <a:schemeClr val="accent6"/>
                </a:solidFill>
                <a:latin typeface="Montserrat" pitchFamily="2" charset="77"/>
              </a:endParaRPr>
            </a:p>
          </xdr:txBody>
        </xdr:sp>
      </xdr:grpSp>
      <xdr:grpSp>
        <xdr:nvGrpSpPr>
          <xdr:cNvPr id="169" name="Grupo 168">
            <a:extLst>
              <a:ext uri="{FF2B5EF4-FFF2-40B4-BE49-F238E27FC236}">
                <a16:creationId xmlns:a16="http://schemas.microsoft.com/office/drawing/2014/main" id="{938A1C69-3452-C808-F1FC-AB9B52131D5A}"/>
              </a:ext>
            </a:extLst>
          </xdr:cNvPr>
          <xdr:cNvGrpSpPr/>
        </xdr:nvGrpSpPr>
        <xdr:grpSpPr>
          <a:xfrm>
            <a:off x="10825368" y="2247312"/>
            <a:ext cx="29621087" cy="9847985"/>
            <a:chOff x="10970100" y="2222391"/>
            <a:chExt cx="29471083" cy="10103423"/>
          </a:xfrm>
        </xdr:grpSpPr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CAF9F514-3C28-14BB-5461-34D83984EDE7}"/>
                </a:ext>
              </a:extLst>
            </xdr:cNvPr>
            <xdr:cNvSpPr txBox="1"/>
          </xdr:nvSpPr>
          <xdr:spPr>
            <a:xfrm>
              <a:off x="10970100" y="2222391"/>
              <a:ext cx="6892621" cy="508245"/>
            </a:xfrm>
            <a:prstGeom prst="rect">
              <a:avLst/>
            </a:prstGeom>
            <a:solidFill>
              <a:schemeClr val="bg2">
                <a:lumMod val="9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l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Inicio de clases</a:t>
              </a:r>
              <a:endParaRPr lang="es-MX" sz="1200" b="0">
                <a:solidFill>
                  <a:schemeClr val="tx1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20" name="CuadroTexto 19">
              <a:extLst>
                <a:ext uri="{FF2B5EF4-FFF2-40B4-BE49-F238E27FC236}">
                  <a16:creationId xmlns:a16="http://schemas.microsoft.com/office/drawing/2014/main" id="{BD059584-B409-13C9-9779-C34160257070}"/>
                </a:ext>
              </a:extLst>
            </xdr:cNvPr>
            <xdr:cNvSpPr txBox="1"/>
          </xdr:nvSpPr>
          <xdr:spPr>
            <a:xfrm>
              <a:off x="10970100" y="2830635"/>
              <a:ext cx="6892621" cy="554666"/>
            </a:xfrm>
            <a:prstGeom prst="rect">
              <a:avLst/>
            </a:prstGeom>
            <a:solidFill>
              <a:schemeClr val="bg2">
                <a:lumMod val="9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l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Lección inaugural</a:t>
              </a:r>
              <a:endParaRPr lang="es-MX" sz="1200" b="0">
                <a:solidFill>
                  <a:schemeClr val="tx1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21" name="CuadroTexto 20">
              <a:extLst>
                <a:ext uri="{FF2B5EF4-FFF2-40B4-BE49-F238E27FC236}">
                  <a16:creationId xmlns:a16="http://schemas.microsoft.com/office/drawing/2014/main" id="{D48619D0-A128-E6EB-0EF9-02D6842A91A6}"/>
                </a:ext>
              </a:extLst>
            </xdr:cNvPr>
            <xdr:cNvSpPr txBox="1"/>
          </xdr:nvSpPr>
          <xdr:spPr>
            <a:xfrm>
              <a:off x="10970100" y="3470589"/>
              <a:ext cx="6892621" cy="542216"/>
            </a:xfrm>
            <a:prstGeom prst="rect">
              <a:avLst/>
            </a:prstGeom>
            <a:solidFill>
              <a:schemeClr val="bg2">
                <a:lumMod val="9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l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Admisión /Matriculación </a:t>
              </a:r>
              <a:r>
                <a:rPr lang="es-MX" sz="1400" b="0">
                  <a:solidFill>
                    <a:schemeClr val="tx2"/>
                  </a:solidFill>
                  <a:latin typeface="Montserrat" pitchFamily="2" charset="77"/>
                </a:rPr>
                <a:t>(Mercadeo - Zoho)</a:t>
              </a:r>
              <a:endParaRPr lang="es-MX" sz="1200" b="0">
                <a:solidFill>
                  <a:schemeClr val="tx2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23" name="CuadroTexto 22">
              <a:extLst>
                <a:ext uri="{FF2B5EF4-FFF2-40B4-BE49-F238E27FC236}">
                  <a16:creationId xmlns:a16="http://schemas.microsoft.com/office/drawing/2014/main" id="{7015060F-9F4D-BE36-5F55-69397D3E0501}"/>
                </a:ext>
              </a:extLst>
            </xdr:cNvPr>
            <xdr:cNvSpPr txBox="1"/>
          </xdr:nvSpPr>
          <xdr:spPr>
            <a:xfrm>
              <a:off x="10970100" y="4126797"/>
              <a:ext cx="6892621" cy="529920"/>
            </a:xfrm>
            <a:prstGeom prst="rect">
              <a:avLst/>
            </a:prstGeom>
            <a:solidFill>
              <a:schemeClr val="bg2">
                <a:lumMod val="9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l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Asignación </a:t>
              </a:r>
              <a:r>
                <a:rPr lang="es-MX" sz="1400" b="0">
                  <a:solidFill>
                    <a:schemeClr val="tx2"/>
                  </a:solidFill>
                  <a:latin typeface="Montserrat" pitchFamily="2" charset="77"/>
                </a:rPr>
                <a:t>(RyCA)</a:t>
              </a:r>
              <a:endParaRPr lang="es-MX" sz="1200" b="0">
                <a:solidFill>
                  <a:schemeClr val="tx2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24" name="CuadroTexto 23">
              <a:extLst>
                <a:ext uri="{FF2B5EF4-FFF2-40B4-BE49-F238E27FC236}">
                  <a16:creationId xmlns:a16="http://schemas.microsoft.com/office/drawing/2014/main" id="{CE9FBC9F-EEB1-BE12-A9BE-845C12321CCB}"/>
                </a:ext>
              </a:extLst>
            </xdr:cNvPr>
            <xdr:cNvSpPr txBox="1"/>
          </xdr:nvSpPr>
          <xdr:spPr>
            <a:xfrm>
              <a:off x="10970100" y="4745918"/>
              <a:ext cx="6892621" cy="1007320"/>
            </a:xfrm>
            <a:prstGeom prst="rect">
              <a:avLst/>
            </a:prstGeom>
            <a:solidFill>
              <a:schemeClr val="bg2">
                <a:lumMod val="9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l"/>
              <a:r>
                <a:rPr lang="es-MX" sz="1400" b="0" i="1">
                  <a:solidFill>
                    <a:schemeClr val="tx1"/>
                  </a:solidFill>
                  <a:latin typeface="Montserrat" pitchFamily="2" charset="77"/>
                </a:rPr>
                <a:t>Dropping period </a:t>
              </a:r>
            </a:p>
            <a:p>
              <a:pPr algn="l"/>
              <a:r>
                <a:rPr lang="es-MX" sz="1400" b="0">
                  <a:solidFill>
                    <a:schemeClr val="tx2"/>
                  </a:solidFill>
                  <a:latin typeface="Montserrat" pitchFamily="2" charset="77"/>
                </a:rPr>
                <a:t>(1 -7 días iniciado el período, aplica devolución total) </a:t>
              </a:r>
              <a:endParaRPr lang="es-MX" sz="1200" b="0">
                <a:solidFill>
                  <a:schemeClr val="tx2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25" name="CuadroTexto 24">
              <a:extLst>
                <a:ext uri="{FF2B5EF4-FFF2-40B4-BE49-F238E27FC236}">
                  <a16:creationId xmlns:a16="http://schemas.microsoft.com/office/drawing/2014/main" id="{2A95657A-E615-F5C4-8EE7-3ACFD49AF5EA}"/>
                </a:ext>
              </a:extLst>
            </xdr:cNvPr>
            <xdr:cNvSpPr txBox="1"/>
          </xdr:nvSpPr>
          <xdr:spPr>
            <a:xfrm>
              <a:off x="10970100" y="5843943"/>
              <a:ext cx="6892621" cy="1053452"/>
            </a:xfrm>
            <a:prstGeom prst="rect">
              <a:avLst/>
            </a:prstGeom>
            <a:solidFill>
              <a:schemeClr val="bg2">
                <a:lumMod val="9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l"/>
              <a:r>
                <a:rPr lang="es-MX" sz="1400" b="0" i="1">
                  <a:solidFill>
                    <a:schemeClr val="tx1"/>
                  </a:solidFill>
                  <a:latin typeface="Montserrat" pitchFamily="2" charset="77"/>
                </a:rPr>
                <a:t>Withdrawal period </a:t>
              </a:r>
            </a:p>
            <a:p>
              <a:pPr algn="l"/>
              <a:r>
                <a:rPr lang="es-MX" sz="1400" b="0">
                  <a:solidFill>
                    <a:schemeClr val="tx2"/>
                  </a:solidFill>
                  <a:latin typeface="Montserrat" pitchFamily="2" charset="77"/>
                </a:rPr>
                <a:t>(7 días antes de que termine el periodo,  no aplica devolución) </a:t>
              </a:r>
              <a:endParaRPr lang="es-MX" sz="1200" b="0">
                <a:solidFill>
                  <a:schemeClr val="tx2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26" name="CuadroTexto 25">
              <a:extLst>
                <a:ext uri="{FF2B5EF4-FFF2-40B4-BE49-F238E27FC236}">
                  <a16:creationId xmlns:a16="http://schemas.microsoft.com/office/drawing/2014/main" id="{ECE10935-8491-5869-C372-F7643A56AC39}"/>
                </a:ext>
              </a:extLst>
            </xdr:cNvPr>
            <xdr:cNvSpPr txBox="1"/>
          </xdr:nvSpPr>
          <xdr:spPr>
            <a:xfrm>
              <a:off x="10970100" y="6971661"/>
              <a:ext cx="6892621" cy="1063133"/>
            </a:xfrm>
            <a:prstGeom prst="rect">
              <a:avLst/>
            </a:prstGeom>
            <a:solidFill>
              <a:schemeClr val="bg2">
                <a:lumMod val="9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l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Límite para asignaciones internas en atención a casos especiales </a:t>
              </a:r>
              <a:r>
                <a:rPr lang="es-MX" sz="1400" b="0">
                  <a:solidFill>
                    <a:schemeClr val="tx2"/>
                  </a:solidFill>
                  <a:latin typeface="Montserrat" pitchFamily="2" charset="77"/>
                </a:rPr>
                <a:t>(RCA)</a:t>
              </a:r>
              <a:endParaRPr lang="es-MX" sz="1200" b="0">
                <a:solidFill>
                  <a:schemeClr val="tx2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27" name="CuadroTexto 26">
              <a:extLst>
                <a:ext uri="{FF2B5EF4-FFF2-40B4-BE49-F238E27FC236}">
                  <a16:creationId xmlns:a16="http://schemas.microsoft.com/office/drawing/2014/main" id="{923AF15E-DA5A-73AD-F5D8-BD218B944FB4}"/>
                </a:ext>
              </a:extLst>
            </xdr:cNvPr>
            <xdr:cNvSpPr txBox="1"/>
          </xdr:nvSpPr>
          <xdr:spPr>
            <a:xfrm>
              <a:off x="10970100" y="8094238"/>
              <a:ext cx="6892621" cy="533645"/>
            </a:xfrm>
            <a:prstGeom prst="rect">
              <a:avLst/>
            </a:prstGeom>
            <a:solidFill>
              <a:schemeClr val="bg2">
                <a:lumMod val="9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l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Evaluaciones finales</a:t>
              </a:r>
              <a:endParaRPr lang="es-MX" sz="1200" b="0">
                <a:solidFill>
                  <a:schemeClr val="tx1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28" name="CuadroTexto 27">
              <a:extLst>
                <a:ext uri="{FF2B5EF4-FFF2-40B4-BE49-F238E27FC236}">
                  <a16:creationId xmlns:a16="http://schemas.microsoft.com/office/drawing/2014/main" id="{D8762681-D0A9-92CB-60C6-481B6E2704D5}"/>
                </a:ext>
              </a:extLst>
            </xdr:cNvPr>
            <xdr:cNvSpPr txBox="1"/>
          </xdr:nvSpPr>
          <xdr:spPr>
            <a:xfrm>
              <a:off x="10970100" y="8728106"/>
              <a:ext cx="6892621" cy="554665"/>
            </a:xfrm>
            <a:prstGeom prst="rect">
              <a:avLst/>
            </a:prstGeom>
            <a:solidFill>
              <a:schemeClr val="bg2">
                <a:lumMod val="9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l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Fecha límite para ingreso de notas de zona y finales al sistema</a:t>
              </a:r>
              <a:endParaRPr lang="es-MX" sz="1200" b="0">
                <a:solidFill>
                  <a:schemeClr val="tx2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29" name="CuadroTexto 28">
              <a:extLst>
                <a:ext uri="{FF2B5EF4-FFF2-40B4-BE49-F238E27FC236}">
                  <a16:creationId xmlns:a16="http://schemas.microsoft.com/office/drawing/2014/main" id="{86E469EA-6F01-AD32-A6F1-15468435D0B1}"/>
                </a:ext>
              </a:extLst>
            </xdr:cNvPr>
            <xdr:cNvSpPr txBox="1"/>
          </xdr:nvSpPr>
          <xdr:spPr>
            <a:xfrm>
              <a:off x="10970100" y="9350659"/>
              <a:ext cx="6892621" cy="1061092"/>
            </a:xfrm>
            <a:prstGeom prst="rect">
              <a:avLst/>
            </a:prstGeom>
            <a:solidFill>
              <a:schemeClr val="bg2">
                <a:lumMod val="9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l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CAPP </a:t>
              </a:r>
              <a:r>
                <a:rPr lang="es-MX" sz="1400" b="0">
                  <a:solidFill>
                    <a:schemeClr val="tx2"/>
                  </a:solidFill>
                  <a:latin typeface="Montserrat" pitchFamily="2" charset="77"/>
                </a:rPr>
                <a:t>(paso de notas a historial), </a:t>
              </a:r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proyecciones, cargo de matrícula</a:t>
              </a:r>
              <a:endParaRPr lang="es-MX" sz="1200" b="0">
                <a:solidFill>
                  <a:schemeClr val="tx2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33" name="CuadroTexto 32">
              <a:extLst>
                <a:ext uri="{FF2B5EF4-FFF2-40B4-BE49-F238E27FC236}">
                  <a16:creationId xmlns:a16="http://schemas.microsoft.com/office/drawing/2014/main" id="{C0C7F349-7477-EBAA-4CB4-802F45B1715B}"/>
                </a:ext>
              </a:extLst>
            </xdr:cNvPr>
            <xdr:cNvSpPr txBox="1"/>
          </xdr:nvSpPr>
          <xdr:spPr>
            <a:xfrm>
              <a:off x="17940287" y="2267502"/>
              <a:ext cx="3140932" cy="443898"/>
            </a:xfrm>
            <a:prstGeom prst="rect">
              <a:avLst/>
            </a:prstGeom>
            <a:solidFill>
              <a:schemeClr val="accent4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17 de noviembre 2025</a:t>
              </a:r>
              <a:endParaRPr lang="es-MX" sz="1200" b="0">
                <a:solidFill>
                  <a:schemeClr val="tx1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34" name="CuadroTexto 33">
              <a:extLst>
                <a:ext uri="{FF2B5EF4-FFF2-40B4-BE49-F238E27FC236}">
                  <a16:creationId xmlns:a16="http://schemas.microsoft.com/office/drawing/2014/main" id="{0FC1864F-2DEC-5A49-C761-086613DBA039}"/>
                </a:ext>
              </a:extLst>
            </xdr:cNvPr>
            <xdr:cNvSpPr txBox="1"/>
          </xdr:nvSpPr>
          <xdr:spPr>
            <a:xfrm>
              <a:off x="17940287" y="2854057"/>
              <a:ext cx="3140932" cy="501608"/>
            </a:xfrm>
            <a:prstGeom prst="rect">
              <a:avLst/>
            </a:prstGeom>
            <a:solidFill>
              <a:schemeClr val="bg2">
                <a:lumMod val="9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17 de noviembre 2025</a:t>
              </a:r>
              <a:endParaRPr lang="es-MX" sz="1200" b="0">
                <a:solidFill>
                  <a:schemeClr val="tx1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35" name="CuadroTexto 34">
              <a:extLst>
                <a:ext uri="{FF2B5EF4-FFF2-40B4-BE49-F238E27FC236}">
                  <a16:creationId xmlns:a16="http://schemas.microsoft.com/office/drawing/2014/main" id="{A8BD4834-9626-8B9E-2CE0-8692E769BB08}"/>
                </a:ext>
              </a:extLst>
            </xdr:cNvPr>
            <xdr:cNvSpPr txBox="1"/>
          </xdr:nvSpPr>
          <xdr:spPr>
            <a:xfrm>
              <a:off x="17940287" y="3472688"/>
              <a:ext cx="3140932" cy="551949"/>
            </a:xfrm>
            <a:prstGeom prst="rect">
              <a:avLst/>
            </a:prstGeom>
            <a:solidFill>
              <a:schemeClr val="bg2">
                <a:lumMod val="9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9 de sept</a:t>
              </a:r>
              <a:r>
                <a:rPr lang="es-MX" sz="1400" b="0" baseline="0">
                  <a:solidFill>
                    <a:schemeClr val="tx1"/>
                  </a:solidFill>
                  <a:latin typeface="Montserrat" pitchFamily="2" charset="77"/>
                </a:rPr>
                <a:t> - 17 de nov</a:t>
              </a:r>
              <a:endParaRPr lang="es-MX" sz="1200" b="0">
                <a:solidFill>
                  <a:schemeClr val="tx2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36" name="CuadroTexto 35">
              <a:extLst>
                <a:ext uri="{FF2B5EF4-FFF2-40B4-BE49-F238E27FC236}">
                  <a16:creationId xmlns:a16="http://schemas.microsoft.com/office/drawing/2014/main" id="{790C8C79-7821-3B0F-EDFC-5660C427DC5E}"/>
                </a:ext>
              </a:extLst>
            </xdr:cNvPr>
            <xdr:cNvSpPr txBox="1"/>
          </xdr:nvSpPr>
          <xdr:spPr>
            <a:xfrm>
              <a:off x="17940287" y="4125859"/>
              <a:ext cx="3140932" cy="587414"/>
            </a:xfrm>
            <a:prstGeom prst="rect">
              <a:avLst/>
            </a:prstGeom>
            <a:solidFill>
              <a:schemeClr val="bg2">
                <a:lumMod val="9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10 al 17 de noviembre</a:t>
              </a:r>
              <a:endParaRPr lang="es-MX" sz="1200" b="0">
                <a:solidFill>
                  <a:schemeClr val="tx2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37" name="CuadroTexto 36">
              <a:extLst>
                <a:ext uri="{FF2B5EF4-FFF2-40B4-BE49-F238E27FC236}">
                  <a16:creationId xmlns:a16="http://schemas.microsoft.com/office/drawing/2014/main" id="{3867302B-8927-5601-DE1E-3301300458FF}"/>
                </a:ext>
              </a:extLst>
            </xdr:cNvPr>
            <xdr:cNvSpPr txBox="1"/>
          </xdr:nvSpPr>
          <xdr:spPr>
            <a:xfrm>
              <a:off x="17940287" y="4803444"/>
              <a:ext cx="3140932" cy="974864"/>
            </a:xfrm>
            <a:prstGeom prst="rect">
              <a:avLst/>
            </a:prstGeom>
            <a:solidFill>
              <a:schemeClr val="bg2">
                <a:lumMod val="9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17 - 23 de noviembre</a:t>
              </a:r>
              <a:endParaRPr lang="es-MX" sz="1200" b="0">
                <a:solidFill>
                  <a:schemeClr val="tx2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38" name="CuadroTexto 37">
              <a:extLst>
                <a:ext uri="{FF2B5EF4-FFF2-40B4-BE49-F238E27FC236}">
                  <a16:creationId xmlns:a16="http://schemas.microsoft.com/office/drawing/2014/main" id="{CEE63749-4521-24E0-8C4D-8086AC579774}"/>
                </a:ext>
              </a:extLst>
            </xdr:cNvPr>
            <xdr:cNvSpPr txBox="1"/>
          </xdr:nvSpPr>
          <xdr:spPr>
            <a:xfrm>
              <a:off x="17940287" y="5856984"/>
              <a:ext cx="3140932" cy="1029508"/>
            </a:xfrm>
            <a:prstGeom prst="rect">
              <a:avLst/>
            </a:prstGeom>
            <a:solidFill>
              <a:schemeClr val="bg2">
                <a:lumMod val="9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24 de nov -</a:t>
              </a:r>
              <a:r>
                <a:rPr lang="es-MX" sz="1400" b="0" baseline="0">
                  <a:solidFill>
                    <a:schemeClr val="tx1"/>
                  </a:solidFill>
                  <a:latin typeface="Montserrat" pitchFamily="2" charset="77"/>
                </a:rPr>
                <a:t> 18 de enero 2026</a:t>
              </a:r>
              <a:endParaRPr lang="es-MX" sz="1200" b="0">
                <a:solidFill>
                  <a:schemeClr val="tx2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39" name="CuadroTexto 38">
              <a:extLst>
                <a:ext uri="{FF2B5EF4-FFF2-40B4-BE49-F238E27FC236}">
                  <a16:creationId xmlns:a16="http://schemas.microsoft.com/office/drawing/2014/main" id="{F3A70E5A-46E7-3881-0F0A-2A8401DCF163}"/>
                </a:ext>
              </a:extLst>
            </xdr:cNvPr>
            <xdr:cNvSpPr txBox="1"/>
          </xdr:nvSpPr>
          <xdr:spPr>
            <a:xfrm>
              <a:off x="17940287" y="6966878"/>
              <a:ext cx="3140932" cy="1082919"/>
            </a:xfrm>
            <a:prstGeom prst="rect">
              <a:avLst/>
            </a:prstGeom>
            <a:solidFill>
              <a:schemeClr val="bg2">
                <a:lumMod val="9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21 de noviembre 2025</a:t>
              </a:r>
              <a:endParaRPr lang="es-MX" sz="1200" b="0">
                <a:solidFill>
                  <a:schemeClr val="tx2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40" name="CuadroTexto 39">
              <a:extLst>
                <a:ext uri="{FF2B5EF4-FFF2-40B4-BE49-F238E27FC236}">
                  <a16:creationId xmlns:a16="http://schemas.microsoft.com/office/drawing/2014/main" id="{331FC4CC-3252-1F67-5973-A46336F2BB8F}"/>
                </a:ext>
              </a:extLst>
            </xdr:cNvPr>
            <xdr:cNvSpPr txBox="1"/>
          </xdr:nvSpPr>
          <xdr:spPr>
            <a:xfrm>
              <a:off x="17940287" y="8115577"/>
              <a:ext cx="3140932" cy="520531"/>
            </a:xfrm>
            <a:prstGeom prst="rect">
              <a:avLst/>
            </a:prstGeom>
            <a:solidFill>
              <a:schemeClr val="accent4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25 de enero 2026</a:t>
              </a:r>
              <a:endParaRPr lang="es-MX" sz="1200" b="0">
                <a:solidFill>
                  <a:schemeClr val="tx1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41" name="CuadroTexto 40">
              <a:extLst>
                <a:ext uri="{FF2B5EF4-FFF2-40B4-BE49-F238E27FC236}">
                  <a16:creationId xmlns:a16="http://schemas.microsoft.com/office/drawing/2014/main" id="{71F429F9-F780-FDF3-7C3F-77AFB31BFB08}"/>
                </a:ext>
              </a:extLst>
            </xdr:cNvPr>
            <xdr:cNvSpPr txBox="1"/>
          </xdr:nvSpPr>
          <xdr:spPr>
            <a:xfrm>
              <a:off x="17940287" y="8737300"/>
              <a:ext cx="3140932" cy="543055"/>
            </a:xfrm>
            <a:prstGeom prst="rect">
              <a:avLst/>
            </a:prstGeom>
            <a:solidFill>
              <a:schemeClr val="bg2">
                <a:lumMod val="9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28 de enero 2026</a:t>
              </a:r>
              <a:endParaRPr lang="es-MX" sz="1200" b="0">
                <a:solidFill>
                  <a:schemeClr val="tx2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42" name="CuadroTexto 41">
              <a:extLst>
                <a:ext uri="{FF2B5EF4-FFF2-40B4-BE49-F238E27FC236}">
                  <a16:creationId xmlns:a16="http://schemas.microsoft.com/office/drawing/2014/main" id="{4CEE9EC6-4342-4AD3-FEFD-6E0E4B0F263F}"/>
                </a:ext>
              </a:extLst>
            </xdr:cNvPr>
            <xdr:cNvSpPr txBox="1"/>
          </xdr:nvSpPr>
          <xdr:spPr>
            <a:xfrm>
              <a:off x="17940287" y="9334988"/>
              <a:ext cx="3140932" cy="1042732"/>
            </a:xfrm>
            <a:prstGeom prst="rect">
              <a:avLst/>
            </a:prstGeom>
            <a:solidFill>
              <a:schemeClr val="bg2">
                <a:lumMod val="9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29 al</a:t>
              </a:r>
              <a:r>
                <a:rPr lang="es-MX" sz="1400" b="0" baseline="0">
                  <a:solidFill>
                    <a:schemeClr val="tx1"/>
                  </a:solidFill>
                  <a:latin typeface="Montserrat" pitchFamily="2" charset="77"/>
                </a:rPr>
                <a:t> 31 de enero 2026</a:t>
              </a:r>
              <a:endParaRPr lang="es-MX" sz="1200" b="0">
                <a:solidFill>
                  <a:schemeClr val="tx2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43" name="CuadroTexto 42">
              <a:extLst>
                <a:ext uri="{FF2B5EF4-FFF2-40B4-BE49-F238E27FC236}">
                  <a16:creationId xmlns:a16="http://schemas.microsoft.com/office/drawing/2014/main" id="{412B0C20-145B-0161-497B-96A9E9883AB5}"/>
                </a:ext>
              </a:extLst>
            </xdr:cNvPr>
            <xdr:cNvSpPr txBox="1"/>
          </xdr:nvSpPr>
          <xdr:spPr>
            <a:xfrm>
              <a:off x="17952098" y="11776763"/>
              <a:ext cx="3140932" cy="549051"/>
            </a:xfrm>
            <a:prstGeom prst="rect">
              <a:avLst/>
            </a:prstGeom>
            <a:solidFill>
              <a:schemeClr val="tx2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26 de enero</a:t>
              </a:r>
              <a:r>
                <a:rPr lang="es-MX" sz="1400" b="0" baseline="0">
                  <a:solidFill>
                    <a:schemeClr val="tx1"/>
                  </a:solidFill>
                  <a:latin typeface="Montserrat" pitchFamily="2" charset="77"/>
                </a:rPr>
                <a:t> - </a:t>
              </a:r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 1 de feb</a:t>
              </a:r>
              <a:endParaRPr lang="es-MX" sz="1200" b="0">
                <a:solidFill>
                  <a:schemeClr val="tx1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128" name="CuadroTexto 127">
              <a:extLst>
                <a:ext uri="{FF2B5EF4-FFF2-40B4-BE49-F238E27FC236}">
                  <a16:creationId xmlns:a16="http://schemas.microsoft.com/office/drawing/2014/main" id="{ACEA6998-5510-5A42-A347-198778AF0994}"/>
                </a:ext>
              </a:extLst>
            </xdr:cNvPr>
            <xdr:cNvSpPr txBox="1"/>
          </xdr:nvSpPr>
          <xdr:spPr>
            <a:xfrm>
              <a:off x="17944069" y="10446716"/>
              <a:ext cx="3140932" cy="565053"/>
            </a:xfrm>
            <a:prstGeom prst="rect">
              <a:avLst/>
            </a:prstGeom>
            <a:solidFill>
              <a:schemeClr val="bg2">
                <a:lumMod val="50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accent6"/>
                  </a:solidFill>
                  <a:latin typeface="Montserrat" pitchFamily="2" charset="77"/>
                </a:rPr>
                <a:t>2 de febrero 2026</a:t>
              </a:r>
              <a:endParaRPr lang="es-MX" sz="1200" b="0">
                <a:solidFill>
                  <a:schemeClr val="accent6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143" name="CuadroTexto 142">
              <a:extLst>
                <a:ext uri="{FF2B5EF4-FFF2-40B4-BE49-F238E27FC236}">
                  <a16:creationId xmlns:a16="http://schemas.microsoft.com/office/drawing/2014/main" id="{C3414D74-3259-A042-998A-1FD28423E695}"/>
                </a:ext>
              </a:extLst>
            </xdr:cNvPr>
            <xdr:cNvSpPr txBox="1"/>
          </xdr:nvSpPr>
          <xdr:spPr>
            <a:xfrm>
              <a:off x="17949295" y="11086702"/>
              <a:ext cx="3140932" cy="589846"/>
            </a:xfrm>
            <a:prstGeom prst="rect">
              <a:avLst/>
            </a:prstGeom>
            <a:solidFill>
              <a:schemeClr val="accent2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accent6"/>
                  </a:solidFill>
                  <a:latin typeface="Montserrat" pitchFamily="2" charset="77"/>
                </a:rPr>
                <a:t>3 - 5 de febrero</a:t>
              </a:r>
              <a:r>
                <a:rPr lang="es-MX" sz="1400" b="0" baseline="0">
                  <a:solidFill>
                    <a:schemeClr val="accent6"/>
                  </a:solidFill>
                  <a:latin typeface="Montserrat" pitchFamily="2" charset="77"/>
                </a:rPr>
                <a:t> 2026</a:t>
              </a:r>
              <a:endParaRPr lang="es-MX" sz="1200" b="0">
                <a:solidFill>
                  <a:schemeClr val="accent6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46" name="CuadroTexto 45">
              <a:extLst>
                <a:ext uri="{FF2B5EF4-FFF2-40B4-BE49-F238E27FC236}">
                  <a16:creationId xmlns:a16="http://schemas.microsoft.com/office/drawing/2014/main" id="{AE623942-8F04-1E9C-E750-FCD386EEBC42}"/>
                </a:ext>
              </a:extLst>
            </xdr:cNvPr>
            <xdr:cNvSpPr txBox="1"/>
          </xdr:nvSpPr>
          <xdr:spPr>
            <a:xfrm>
              <a:off x="21158838" y="2254888"/>
              <a:ext cx="3151848" cy="482136"/>
            </a:xfrm>
            <a:prstGeom prst="rect">
              <a:avLst/>
            </a:prstGeom>
            <a:solidFill>
              <a:schemeClr val="accent4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9 de febrero 2026</a:t>
              </a:r>
              <a:endParaRPr lang="es-MX" sz="1200" b="0">
                <a:solidFill>
                  <a:schemeClr val="tx1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47" name="CuadroTexto 46">
              <a:extLst>
                <a:ext uri="{FF2B5EF4-FFF2-40B4-BE49-F238E27FC236}">
                  <a16:creationId xmlns:a16="http://schemas.microsoft.com/office/drawing/2014/main" id="{CCBFF21E-EA7E-5614-64DB-665061A62461}"/>
                </a:ext>
              </a:extLst>
            </xdr:cNvPr>
            <xdr:cNvSpPr txBox="1"/>
          </xdr:nvSpPr>
          <xdr:spPr>
            <a:xfrm>
              <a:off x="21158838" y="2838231"/>
              <a:ext cx="3151848" cy="543056"/>
            </a:xfrm>
            <a:prstGeom prst="rect">
              <a:avLst/>
            </a:prstGeom>
            <a:solidFill>
              <a:schemeClr val="bg2">
                <a:lumMod val="9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9 de febrero 2026</a:t>
              </a:r>
              <a:endParaRPr lang="es-MX" sz="1200" b="0">
                <a:solidFill>
                  <a:schemeClr val="tx1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48" name="CuadroTexto 47">
              <a:extLst>
                <a:ext uri="{FF2B5EF4-FFF2-40B4-BE49-F238E27FC236}">
                  <a16:creationId xmlns:a16="http://schemas.microsoft.com/office/drawing/2014/main" id="{4240ACCB-25D5-A133-5809-A105EAE52C58}"/>
                </a:ext>
              </a:extLst>
            </xdr:cNvPr>
            <xdr:cNvSpPr txBox="1"/>
          </xdr:nvSpPr>
          <xdr:spPr>
            <a:xfrm>
              <a:off x="21158838" y="3472695"/>
              <a:ext cx="3151848" cy="551948"/>
            </a:xfrm>
            <a:prstGeom prst="rect">
              <a:avLst/>
            </a:prstGeom>
            <a:solidFill>
              <a:schemeClr val="bg2">
                <a:lumMod val="9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18 de nov - 9 de febrero </a:t>
              </a:r>
              <a:endParaRPr lang="es-MX" sz="1200" b="0">
                <a:solidFill>
                  <a:schemeClr val="tx2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49" name="CuadroTexto 48">
              <a:extLst>
                <a:ext uri="{FF2B5EF4-FFF2-40B4-BE49-F238E27FC236}">
                  <a16:creationId xmlns:a16="http://schemas.microsoft.com/office/drawing/2014/main" id="{0CD7B8F7-2577-939C-E890-BC8C3833797D}"/>
                </a:ext>
              </a:extLst>
            </xdr:cNvPr>
            <xdr:cNvSpPr txBox="1"/>
          </xdr:nvSpPr>
          <xdr:spPr>
            <a:xfrm>
              <a:off x="21158838" y="4125865"/>
              <a:ext cx="3151848" cy="587412"/>
            </a:xfrm>
            <a:prstGeom prst="rect">
              <a:avLst/>
            </a:prstGeom>
            <a:solidFill>
              <a:schemeClr val="bg2">
                <a:lumMod val="9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2 - 9 de febrero </a:t>
              </a:r>
              <a:endParaRPr lang="es-MX" sz="1200" b="0">
                <a:solidFill>
                  <a:schemeClr val="tx2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50" name="CuadroTexto 49">
              <a:extLst>
                <a:ext uri="{FF2B5EF4-FFF2-40B4-BE49-F238E27FC236}">
                  <a16:creationId xmlns:a16="http://schemas.microsoft.com/office/drawing/2014/main" id="{D90F5F5F-E366-1FDA-1EE6-FC175F2D0CEC}"/>
                </a:ext>
              </a:extLst>
            </xdr:cNvPr>
            <xdr:cNvSpPr txBox="1"/>
          </xdr:nvSpPr>
          <xdr:spPr>
            <a:xfrm>
              <a:off x="21158838" y="4803448"/>
              <a:ext cx="3151848" cy="974861"/>
            </a:xfrm>
            <a:prstGeom prst="rect">
              <a:avLst/>
            </a:prstGeom>
            <a:solidFill>
              <a:schemeClr val="bg2">
                <a:lumMod val="9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marL="0" marR="0" lvl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MX" sz="1200" b="0">
                  <a:solidFill>
                    <a:schemeClr val="tx1"/>
                  </a:solidFill>
                  <a:latin typeface="Montserrat" pitchFamily="2" charset="77"/>
                </a:rPr>
                <a:t>9 - 15  de febrero </a:t>
              </a:r>
              <a:endParaRPr lang="es-MX" sz="1100" b="0">
                <a:solidFill>
                  <a:schemeClr val="tx2"/>
                </a:solidFill>
                <a:latin typeface="Montserrat" pitchFamily="2" charset="77"/>
              </a:endParaRPr>
            </a:p>
            <a:p>
              <a:pPr algn="ctr"/>
              <a:endParaRPr lang="es-MX" sz="1200" b="0">
                <a:solidFill>
                  <a:schemeClr val="tx2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51" name="CuadroTexto 50">
              <a:extLst>
                <a:ext uri="{FF2B5EF4-FFF2-40B4-BE49-F238E27FC236}">
                  <a16:creationId xmlns:a16="http://schemas.microsoft.com/office/drawing/2014/main" id="{3ABE1281-D3AC-4641-7836-F3075DE79BE8}"/>
                </a:ext>
              </a:extLst>
            </xdr:cNvPr>
            <xdr:cNvSpPr txBox="1"/>
          </xdr:nvSpPr>
          <xdr:spPr>
            <a:xfrm>
              <a:off x="21158838" y="5856986"/>
              <a:ext cx="3151848" cy="1029506"/>
            </a:xfrm>
            <a:prstGeom prst="rect">
              <a:avLst/>
            </a:prstGeom>
            <a:solidFill>
              <a:schemeClr val="bg2">
                <a:lumMod val="9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16 de febrero - 29 de marzo </a:t>
              </a:r>
              <a:endParaRPr lang="es-MX" sz="1200" b="0">
                <a:solidFill>
                  <a:schemeClr val="tx2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52" name="CuadroTexto 51">
              <a:extLst>
                <a:ext uri="{FF2B5EF4-FFF2-40B4-BE49-F238E27FC236}">
                  <a16:creationId xmlns:a16="http://schemas.microsoft.com/office/drawing/2014/main" id="{1CFC1A94-B583-81FA-8E68-B5C2AC452BBC}"/>
                </a:ext>
              </a:extLst>
            </xdr:cNvPr>
            <xdr:cNvSpPr txBox="1"/>
          </xdr:nvSpPr>
          <xdr:spPr>
            <a:xfrm>
              <a:off x="21158838" y="6966878"/>
              <a:ext cx="3151848" cy="1082916"/>
            </a:xfrm>
            <a:prstGeom prst="rect">
              <a:avLst/>
            </a:prstGeom>
            <a:solidFill>
              <a:schemeClr val="bg2">
                <a:lumMod val="9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13 de febrero</a:t>
              </a:r>
              <a:endParaRPr lang="es-MX" sz="1200" b="0">
                <a:solidFill>
                  <a:schemeClr val="tx2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53" name="CuadroTexto 52">
              <a:extLst>
                <a:ext uri="{FF2B5EF4-FFF2-40B4-BE49-F238E27FC236}">
                  <a16:creationId xmlns:a16="http://schemas.microsoft.com/office/drawing/2014/main" id="{2E1E2586-5F5C-1367-AFAC-CEF6FA6D8858}"/>
                </a:ext>
              </a:extLst>
            </xdr:cNvPr>
            <xdr:cNvSpPr txBox="1"/>
          </xdr:nvSpPr>
          <xdr:spPr>
            <a:xfrm>
              <a:off x="21158838" y="8115575"/>
              <a:ext cx="3151848" cy="520530"/>
            </a:xfrm>
            <a:prstGeom prst="rect">
              <a:avLst/>
            </a:prstGeom>
            <a:solidFill>
              <a:schemeClr val="accent4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5</a:t>
              </a:r>
              <a:r>
                <a:rPr lang="es-MX" sz="1400" b="0" baseline="0">
                  <a:solidFill>
                    <a:schemeClr val="tx1"/>
                  </a:solidFill>
                  <a:latin typeface="Montserrat" pitchFamily="2" charset="77"/>
                </a:rPr>
                <a:t> </a:t>
              </a:r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de abril 2026</a:t>
              </a:r>
              <a:endParaRPr lang="es-MX" sz="1200" b="0">
                <a:solidFill>
                  <a:schemeClr val="tx1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54" name="CuadroTexto 53">
              <a:extLst>
                <a:ext uri="{FF2B5EF4-FFF2-40B4-BE49-F238E27FC236}">
                  <a16:creationId xmlns:a16="http://schemas.microsoft.com/office/drawing/2014/main" id="{3ECEE7BB-7409-C246-1A99-A76512AC9090}"/>
                </a:ext>
              </a:extLst>
            </xdr:cNvPr>
            <xdr:cNvSpPr txBox="1"/>
          </xdr:nvSpPr>
          <xdr:spPr>
            <a:xfrm>
              <a:off x="21158838" y="8737296"/>
              <a:ext cx="3151848" cy="543054"/>
            </a:xfrm>
            <a:prstGeom prst="rect">
              <a:avLst/>
            </a:prstGeom>
            <a:solidFill>
              <a:schemeClr val="bg2">
                <a:lumMod val="9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8 de abril</a:t>
              </a:r>
              <a:endParaRPr lang="es-MX" sz="1200" b="0">
                <a:solidFill>
                  <a:schemeClr val="tx2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55" name="CuadroTexto 54">
              <a:extLst>
                <a:ext uri="{FF2B5EF4-FFF2-40B4-BE49-F238E27FC236}">
                  <a16:creationId xmlns:a16="http://schemas.microsoft.com/office/drawing/2014/main" id="{6139778F-8CDC-14DE-EDFC-8D35068E1AB2}"/>
                </a:ext>
              </a:extLst>
            </xdr:cNvPr>
            <xdr:cNvSpPr txBox="1"/>
          </xdr:nvSpPr>
          <xdr:spPr>
            <a:xfrm>
              <a:off x="21158838" y="9334983"/>
              <a:ext cx="3151848" cy="1042730"/>
            </a:xfrm>
            <a:prstGeom prst="rect">
              <a:avLst/>
            </a:prstGeom>
            <a:solidFill>
              <a:schemeClr val="bg2">
                <a:lumMod val="9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9 - 11 de abril </a:t>
              </a:r>
              <a:endParaRPr lang="es-MX" sz="1200" b="0">
                <a:solidFill>
                  <a:schemeClr val="tx2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56" name="CuadroTexto 55">
              <a:extLst>
                <a:ext uri="{FF2B5EF4-FFF2-40B4-BE49-F238E27FC236}">
                  <a16:creationId xmlns:a16="http://schemas.microsoft.com/office/drawing/2014/main" id="{7D5EF1C5-3CCA-B29A-A79B-BBB6BEBD71F4}"/>
                </a:ext>
              </a:extLst>
            </xdr:cNvPr>
            <xdr:cNvSpPr txBox="1"/>
          </xdr:nvSpPr>
          <xdr:spPr>
            <a:xfrm>
              <a:off x="21170610" y="11776752"/>
              <a:ext cx="3151848" cy="549050"/>
            </a:xfrm>
            <a:prstGeom prst="rect">
              <a:avLst/>
            </a:prstGeom>
            <a:solidFill>
              <a:schemeClr val="tx2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6</a:t>
              </a:r>
              <a:r>
                <a:rPr lang="es-MX" sz="1400" b="0" baseline="0">
                  <a:solidFill>
                    <a:schemeClr val="tx1"/>
                  </a:solidFill>
                  <a:latin typeface="Montserrat" pitchFamily="2" charset="77"/>
                </a:rPr>
                <a:t> - 12 abril</a:t>
              </a:r>
              <a:endParaRPr lang="es-MX" sz="1200" b="0">
                <a:solidFill>
                  <a:schemeClr val="tx1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59" name="CuadroTexto 58">
              <a:extLst>
                <a:ext uri="{FF2B5EF4-FFF2-40B4-BE49-F238E27FC236}">
                  <a16:creationId xmlns:a16="http://schemas.microsoft.com/office/drawing/2014/main" id="{5A52CDC1-1DD1-2CF4-8B04-F40D4D6414FE}"/>
                </a:ext>
              </a:extLst>
            </xdr:cNvPr>
            <xdr:cNvSpPr txBox="1"/>
          </xdr:nvSpPr>
          <xdr:spPr>
            <a:xfrm>
              <a:off x="24372782" y="2254888"/>
              <a:ext cx="3153958" cy="482136"/>
            </a:xfrm>
            <a:prstGeom prst="rect">
              <a:avLst/>
            </a:prstGeom>
            <a:solidFill>
              <a:schemeClr val="accent4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20 de abril 2026</a:t>
              </a:r>
              <a:endParaRPr lang="es-MX" sz="1200" b="0">
                <a:solidFill>
                  <a:schemeClr val="tx1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60" name="CuadroTexto 59">
              <a:extLst>
                <a:ext uri="{FF2B5EF4-FFF2-40B4-BE49-F238E27FC236}">
                  <a16:creationId xmlns:a16="http://schemas.microsoft.com/office/drawing/2014/main" id="{10BDD5F7-6F0C-AB65-4CF2-9D72E2E28DA0}"/>
                </a:ext>
              </a:extLst>
            </xdr:cNvPr>
            <xdr:cNvSpPr txBox="1"/>
          </xdr:nvSpPr>
          <xdr:spPr>
            <a:xfrm>
              <a:off x="24372782" y="2838231"/>
              <a:ext cx="3153958" cy="543056"/>
            </a:xfrm>
            <a:prstGeom prst="rect">
              <a:avLst/>
            </a:prstGeom>
            <a:solidFill>
              <a:schemeClr val="bg2">
                <a:lumMod val="9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20 de abril 2026</a:t>
              </a:r>
              <a:endParaRPr lang="es-MX" sz="1200" b="0">
                <a:solidFill>
                  <a:schemeClr val="tx1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61" name="CuadroTexto 60">
              <a:extLst>
                <a:ext uri="{FF2B5EF4-FFF2-40B4-BE49-F238E27FC236}">
                  <a16:creationId xmlns:a16="http://schemas.microsoft.com/office/drawing/2014/main" id="{7C2545BE-D3E3-24B3-C040-3791C8C19EDA}"/>
                </a:ext>
              </a:extLst>
            </xdr:cNvPr>
            <xdr:cNvSpPr txBox="1"/>
          </xdr:nvSpPr>
          <xdr:spPr>
            <a:xfrm>
              <a:off x="24372782" y="3472695"/>
              <a:ext cx="3153958" cy="551948"/>
            </a:xfrm>
            <a:prstGeom prst="rect">
              <a:avLst/>
            </a:prstGeom>
            <a:solidFill>
              <a:schemeClr val="bg2">
                <a:lumMod val="9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10 de febrero -</a:t>
              </a:r>
              <a:r>
                <a:rPr lang="es-MX" sz="1400" b="0" baseline="0">
                  <a:solidFill>
                    <a:schemeClr val="tx1"/>
                  </a:solidFill>
                  <a:latin typeface="Montserrat" pitchFamily="2" charset="77"/>
                </a:rPr>
                <a:t> </a:t>
              </a:r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20</a:t>
              </a:r>
              <a:r>
                <a:rPr lang="es-MX" sz="1400" b="0" baseline="0">
                  <a:solidFill>
                    <a:schemeClr val="tx1"/>
                  </a:solidFill>
                  <a:latin typeface="Montserrat" pitchFamily="2" charset="77"/>
                </a:rPr>
                <a:t> de abril</a:t>
              </a:r>
              <a:endParaRPr lang="es-MX" sz="1200" b="0">
                <a:solidFill>
                  <a:schemeClr val="tx2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62" name="CuadroTexto 61">
              <a:extLst>
                <a:ext uri="{FF2B5EF4-FFF2-40B4-BE49-F238E27FC236}">
                  <a16:creationId xmlns:a16="http://schemas.microsoft.com/office/drawing/2014/main" id="{F6185270-1109-0182-EF67-4610417352B8}"/>
                </a:ext>
              </a:extLst>
            </xdr:cNvPr>
            <xdr:cNvSpPr txBox="1"/>
          </xdr:nvSpPr>
          <xdr:spPr>
            <a:xfrm>
              <a:off x="24372782" y="4125865"/>
              <a:ext cx="3153958" cy="587412"/>
            </a:xfrm>
            <a:prstGeom prst="rect">
              <a:avLst/>
            </a:prstGeom>
            <a:solidFill>
              <a:schemeClr val="bg2">
                <a:lumMod val="9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13 - 20 de abril</a:t>
              </a:r>
              <a:endParaRPr lang="es-MX" sz="1200" b="0">
                <a:solidFill>
                  <a:schemeClr val="tx2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63" name="CuadroTexto 62">
              <a:extLst>
                <a:ext uri="{FF2B5EF4-FFF2-40B4-BE49-F238E27FC236}">
                  <a16:creationId xmlns:a16="http://schemas.microsoft.com/office/drawing/2014/main" id="{12CBB92F-0570-41ED-21E2-F25B21D39D57}"/>
                </a:ext>
              </a:extLst>
            </xdr:cNvPr>
            <xdr:cNvSpPr txBox="1"/>
          </xdr:nvSpPr>
          <xdr:spPr>
            <a:xfrm>
              <a:off x="24372782" y="4803448"/>
              <a:ext cx="3153958" cy="974861"/>
            </a:xfrm>
            <a:prstGeom prst="rect">
              <a:avLst/>
            </a:prstGeom>
            <a:solidFill>
              <a:schemeClr val="bg2">
                <a:lumMod val="9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20 - 26 de</a:t>
              </a:r>
              <a:r>
                <a:rPr lang="es-MX" sz="1400" b="0" baseline="0">
                  <a:solidFill>
                    <a:schemeClr val="tx1"/>
                  </a:solidFill>
                  <a:latin typeface="Montserrat" pitchFamily="2" charset="77"/>
                </a:rPr>
                <a:t> abril</a:t>
              </a:r>
              <a:endParaRPr lang="es-MX" sz="1200" b="0">
                <a:solidFill>
                  <a:schemeClr val="tx2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64" name="CuadroTexto 63">
              <a:extLst>
                <a:ext uri="{FF2B5EF4-FFF2-40B4-BE49-F238E27FC236}">
                  <a16:creationId xmlns:a16="http://schemas.microsoft.com/office/drawing/2014/main" id="{B00AAC6D-DEE3-AD99-433D-FF644143BE63}"/>
                </a:ext>
              </a:extLst>
            </xdr:cNvPr>
            <xdr:cNvSpPr txBox="1"/>
          </xdr:nvSpPr>
          <xdr:spPr>
            <a:xfrm>
              <a:off x="24372782" y="5856986"/>
              <a:ext cx="3153958" cy="1029506"/>
            </a:xfrm>
            <a:prstGeom prst="rect">
              <a:avLst/>
            </a:prstGeom>
            <a:solidFill>
              <a:schemeClr val="bg2">
                <a:lumMod val="9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27 de</a:t>
              </a:r>
              <a:r>
                <a:rPr lang="es-MX" sz="1400" b="0" baseline="0">
                  <a:solidFill>
                    <a:schemeClr val="tx1"/>
                  </a:solidFill>
                  <a:latin typeface="Montserrat" pitchFamily="2" charset="77"/>
                </a:rPr>
                <a:t> abril - 7 de junio </a:t>
              </a:r>
              <a:endParaRPr lang="es-MX" sz="1200" b="0">
                <a:solidFill>
                  <a:schemeClr val="tx2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65" name="CuadroTexto 64">
              <a:extLst>
                <a:ext uri="{FF2B5EF4-FFF2-40B4-BE49-F238E27FC236}">
                  <a16:creationId xmlns:a16="http://schemas.microsoft.com/office/drawing/2014/main" id="{F85F609C-C020-BEBA-CA6A-F4ABB7659010}"/>
                </a:ext>
              </a:extLst>
            </xdr:cNvPr>
            <xdr:cNvSpPr txBox="1"/>
          </xdr:nvSpPr>
          <xdr:spPr>
            <a:xfrm>
              <a:off x="24372782" y="6966878"/>
              <a:ext cx="3153958" cy="1082916"/>
            </a:xfrm>
            <a:prstGeom prst="rect">
              <a:avLst/>
            </a:prstGeom>
            <a:solidFill>
              <a:schemeClr val="bg2">
                <a:lumMod val="9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24 de abril </a:t>
              </a:r>
              <a:endParaRPr lang="es-MX" sz="1200" b="0">
                <a:solidFill>
                  <a:schemeClr val="tx2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66" name="CuadroTexto 65">
              <a:extLst>
                <a:ext uri="{FF2B5EF4-FFF2-40B4-BE49-F238E27FC236}">
                  <a16:creationId xmlns:a16="http://schemas.microsoft.com/office/drawing/2014/main" id="{05666370-6946-0825-9794-0ACA205B468B}"/>
                </a:ext>
              </a:extLst>
            </xdr:cNvPr>
            <xdr:cNvSpPr txBox="1"/>
          </xdr:nvSpPr>
          <xdr:spPr>
            <a:xfrm>
              <a:off x="24372782" y="8115575"/>
              <a:ext cx="3153958" cy="520530"/>
            </a:xfrm>
            <a:prstGeom prst="rect">
              <a:avLst/>
            </a:prstGeom>
            <a:solidFill>
              <a:schemeClr val="accent4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14 de junio 2026</a:t>
              </a:r>
              <a:endParaRPr lang="es-MX" sz="1200" b="0">
                <a:solidFill>
                  <a:schemeClr val="tx1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67" name="CuadroTexto 66">
              <a:extLst>
                <a:ext uri="{FF2B5EF4-FFF2-40B4-BE49-F238E27FC236}">
                  <a16:creationId xmlns:a16="http://schemas.microsoft.com/office/drawing/2014/main" id="{5B43A5E3-C6C9-9506-FE54-C0901D69B2FE}"/>
                </a:ext>
              </a:extLst>
            </xdr:cNvPr>
            <xdr:cNvSpPr txBox="1"/>
          </xdr:nvSpPr>
          <xdr:spPr>
            <a:xfrm>
              <a:off x="24372782" y="8737296"/>
              <a:ext cx="3153958" cy="543054"/>
            </a:xfrm>
            <a:prstGeom prst="rect">
              <a:avLst/>
            </a:prstGeom>
            <a:solidFill>
              <a:schemeClr val="bg2">
                <a:lumMod val="9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17 de junio</a:t>
              </a:r>
              <a:endParaRPr lang="es-MX" sz="1200" b="0">
                <a:solidFill>
                  <a:schemeClr val="tx2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68" name="CuadroTexto 67">
              <a:extLst>
                <a:ext uri="{FF2B5EF4-FFF2-40B4-BE49-F238E27FC236}">
                  <a16:creationId xmlns:a16="http://schemas.microsoft.com/office/drawing/2014/main" id="{F0B04008-3968-5061-83E7-78673F4804DE}"/>
                </a:ext>
              </a:extLst>
            </xdr:cNvPr>
            <xdr:cNvSpPr txBox="1"/>
          </xdr:nvSpPr>
          <xdr:spPr>
            <a:xfrm>
              <a:off x="24372782" y="9334983"/>
              <a:ext cx="3153958" cy="1042730"/>
            </a:xfrm>
            <a:prstGeom prst="rect">
              <a:avLst/>
            </a:prstGeom>
            <a:solidFill>
              <a:schemeClr val="bg2">
                <a:lumMod val="9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18 - 20 de junio </a:t>
              </a:r>
              <a:endParaRPr lang="es-MX" sz="1200" b="0">
                <a:solidFill>
                  <a:schemeClr val="tx2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69" name="CuadroTexto 68">
              <a:extLst>
                <a:ext uri="{FF2B5EF4-FFF2-40B4-BE49-F238E27FC236}">
                  <a16:creationId xmlns:a16="http://schemas.microsoft.com/office/drawing/2014/main" id="{6F37B94A-7776-CC0B-ED28-59E31B78D609}"/>
                </a:ext>
              </a:extLst>
            </xdr:cNvPr>
            <xdr:cNvSpPr txBox="1"/>
          </xdr:nvSpPr>
          <xdr:spPr>
            <a:xfrm>
              <a:off x="24384555" y="11776752"/>
              <a:ext cx="3153958" cy="549050"/>
            </a:xfrm>
            <a:prstGeom prst="rect">
              <a:avLst/>
            </a:prstGeom>
            <a:solidFill>
              <a:schemeClr val="tx2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15 - 21</a:t>
              </a:r>
              <a:r>
                <a:rPr lang="es-MX" sz="1400" b="0" baseline="0">
                  <a:solidFill>
                    <a:schemeClr val="tx1"/>
                  </a:solidFill>
                  <a:latin typeface="Montserrat" pitchFamily="2" charset="77"/>
                </a:rPr>
                <a:t> de junio</a:t>
              </a:r>
              <a:endParaRPr lang="es-MX" sz="1200" b="0">
                <a:solidFill>
                  <a:schemeClr val="tx1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72" name="CuadroTexto 71">
              <a:extLst>
                <a:ext uri="{FF2B5EF4-FFF2-40B4-BE49-F238E27FC236}">
                  <a16:creationId xmlns:a16="http://schemas.microsoft.com/office/drawing/2014/main" id="{5CF9671B-815B-C2FA-1273-3F76E20FF408}"/>
                </a:ext>
              </a:extLst>
            </xdr:cNvPr>
            <xdr:cNvSpPr txBox="1"/>
          </xdr:nvSpPr>
          <xdr:spPr>
            <a:xfrm>
              <a:off x="27604363" y="2254888"/>
              <a:ext cx="3173598" cy="482136"/>
            </a:xfrm>
            <a:prstGeom prst="rect">
              <a:avLst/>
            </a:prstGeom>
            <a:solidFill>
              <a:schemeClr val="accent4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29 de junio 2026</a:t>
              </a:r>
              <a:endParaRPr lang="es-MX" sz="1200" b="0">
                <a:solidFill>
                  <a:schemeClr val="tx1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73" name="CuadroTexto 72">
              <a:extLst>
                <a:ext uri="{FF2B5EF4-FFF2-40B4-BE49-F238E27FC236}">
                  <a16:creationId xmlns:a16="http://schemas.microsoft.com/office/drawing/2014/main" id="{930FAECD-2B71-E9E8-4F5E-F5E71529DC0D}"/>
                </a:ext>
              </a:extLst>
            </xdr:cNvPr>
            <xdr:cNvSpPr txBox="1"/>
          </xdr:nvSpPr>
          <xdr:spPr>
            <a:xfrm>
              <a:off x="27604363" y="2838231"/>
              <a:ext cx="3173598" cy="543056"/>
            </a:xfrm>
            <a:prstGeom prst="rect">
              <a:avLst/>
            </a:prstGeom>
            <a:solidFill>
              <a:schemeClr val="bg2">
                <a:lumMod val="9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29 de junio 2026</a:t>
              </a:r>
              <a:endParaRPr lang="es-MX" sz="1200" b="0">
                <a:solidFill>
                  <a:schemeClr val="tx1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74" name="CuadroTexto 73">
              <a:extLst>
                <a:ext uri="{FF2B5EF4-FFF2-40B4-BE49-F238E27FC236}">
                  <a16:creationId xmlns:a16="http://schemas.microsoft.com/office/drawing/2014/main" id="{14D60EE8-744C-E744-CC43-D9614CC64693}"/>
                </a:ext>
              </a:extLst>
            </xdr:cNvPr>
            <xdr:cNvSpPr txBox="1"/>
          </xdr:nvSpPr>
          <xdr:spPr>
            <a:xfrm>
              <a:off x="27604363" y="3472695"/>
              <a:ext cx="3173598" cy="551948"/>
            </a:xfrm>
            <a:prstGeom prst="rect">
              <a:avLst/>
            </a:prstGeom>
            <a:solidFill>
              <a:schemeClr val="bg2">
                <a:lumMod val="9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21 de abril - 29 de junio</a:t>
              </a:r>
              <a:endParaRPr lang="es-MX" sz="1200" b="0">
                <a:solidFill>
                  <a:schemeClr val="tx2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75" name="CuadroTexto 74">
              <a:extLst>
                <a:ext uri="{FF2B5EF4-FFF2-40B4-BE49-F238E27FC236}">
                  <a16:creationId xmlns:a16="http://schemas.microsoft.com/office/drawing/2014/main" id="{863764A1-B0A0-EC83-61F7-E5D775319860}"/>
                </a:ext>
              </a:extLst>
            </xdr:cNvPr>
            <xdr:cNvSpPr txBox="1"/>
          </xdr:nvSpPr>
          <xdr:spPr>
            <a:xfrm>
              <a:off x="27604363" y="4125865"/>
              <a:ext cx="3173598" cy="587412"/>
            </a:xfrm>
            <a:prstGeom prst="rect">
              <a:avLst/>
            </a:prstGeom>
            <a:solidFill>
              <a:schemeClr val="bg2">
                <a:lumMod val="9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22 - 29 de junio</a:t>
              </a:r>
              <a:endParaRPr lang="es-MX" sz="1200" b="0">
                <a:solidFill>
                  <a:schemeClr val="tx2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76" name="CuadroTexto 75">
              <a:extLst>
                <a:ext uri="{FF2B5EF4-FFF2-40B4-BE49-F238E27FC236}">
                  <a16:creationId xmlns:a16="http://schemas.microsoft.com/office/drawing/2014/main" id="{77A1C1EE-0FC9-93E4-33CF-EFC0F70C0256}"/>
                </a:ext>
              </a:extLst>
            </xdr:cNvPr>
            <xdr:cNvSpPr txBox="1"/>
          </xdr:nvSpPr>
          <xdr:spPr>
            <a:xfrm>
              <a:off x="27604363" y="4803448"/>
              <a:ext cx="3173598" cy="974861"/>
            </a:xfrm>
            <a:prstGeom prst="rect">
              <a:avLst/>
            </a:prstGeom>
            <a:solidFill>
              <a:schemeClr val="bg2">
                <a:lumMod val="9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29 de junio - 5 de julio </a:t>
              </a:r>
              <a:endParaRPr lang="es-MX" sz="1200" b="0">
                <a:solidFill>
                  <a:schemeClr val="tx2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77" name="CuadroTexto 76">
              <a:extLst>
                <a:ext uri="{FF2B5EF4-FFF2-40B4-BE49-F238E27FC236}">
                  <a16:creationId xmlns:a16="http://schemas.microsoft.com/office/drawing/2014/main" id="{A5DE79D5-B3FA-047E-2ABF-8F7A0157FDFD}"/>
                </a:ext>
              </a:extLst>
            </xdr:cNvPr>
            <xdr:cNvSpPr txBox="1"/>
          </xdr:nvSpPr>
          <xdr:spPr>
            <a:xfrm>
              <a:off x="27604363" y="5856986"/>
              <a:ext cx="3173598" cy="1029506"/>
            </a:xfrm>
            <a:prstGeom prst="rect">
              <a:avLst/>
            </a:prstGeom>
            <a:solidFill>
              <a:schemeClr val="bg2">
                <a:lumMod val="9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6 de julio - 16</a:t>
              </a:r>
              <a:r>
                <a:rPr lang="es-MX" sz="1400" b="0" baseline="0">
                  <a:solidFill>
                    <a:schemeClr val="tx1"/>
                  </a:solidFill>
                  <a:latin typeface="Montserrat" pitchFamily="2" charset="77"/>
                </a:rPr>
                <a:t> de agosto</a:t>
              </a:r>
              <a:endParaRPr lang="es-MX" sz="1200" b="0">
                <a:solidFill>
                  <a:schemeClr val="tx2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78" name="CuadroTexto 77">
              <a:extLst>
                <a:ext uri="{FF2B5EF4-FFF2-40B4-BE49-F238E27FC236}">
                  <a16:creationId xmlns:a16="http://schemas.microsoft.com/office/drawing/2014/main" id="{D917DB4C-63C5-2AF1-1008-BAB71AD371E9}"/>
                </a:ext>
              </a:extLst>
            </xdr:cNvPr>
            <xdr:cNvSpPr txBox="1"/>
          </xdr:nvSpPr>
          <xdr:spPr>
            <a:xfrm>
              <a:off x="27604363" y="6966878"/>
              <a:ext cx="3173598" cy="1082916"/>
            </a:xfrm>
            <a:prstGeom prst="rect">
              <a:avLst/>
            </a:prstGeom>
            <a:solidFill>
              <a:schemeClr val="bg2">
                <a:lumMod val="9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3 de julio </a:t>
              </a:r>
              <a:endParaRPr lang="es-MX" sz="1200" b="0">
                <a:solidFill>
                  <a:schemeClr val="tx2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79" name="CuadroTexto 78">
              <a:extLst>
                <a:ext uri="{FF2B5EF4-FFF2-40B4-BE49-F238E27FC236}">
                  <a16:creationId xmlns:a16="http://schemas.microsoft.com/office/drawing/2014/main" id="{CFDBB82C-FE18-F1C6-CB7B-FEDDE12E0EA4}"/>
                </a:ext>
              </a:extLst>
            </xdr:cNvPr>
            <xdr:cNvSpPr txBox="1"/>
          </xdr:nvSpPr>
          <xdr:spPr>
            <a:xfrm>
              <a:off x="27604363" y="8115575"/>
              <a:ext cx="3173598" cy="520530"/>
            </a:xfrm>
            <a:prstGeom prst="rect">
              <a:avLst/>
            </a:prstGeom>
            <a:solidFill>
              <a:schemeClr val="accent4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23 de agosto 2026</a:t>
              </a:r>
              <a:endParaRPr lang="es-MX" sz="1200" b="0">
                <a:solidFill>
                  <a:schemeClr val="tx1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80" name="CuadroTexto 79">
              <a:extLst>
                <a:ext uri="{FF2B5EF4-FFF2-40B4-BE49-F238E27FC236}">
                  <a16:creationId xmlns:a16="http://schemas.microsoft.com/office/drawing/2014/main" id="{399ABD68-85B3-2AE2-48D4-1F041AFBBF2E}"/>
                </a:ext>
              </a:extLst>
            </xdr:cNvPr>
            <xdr:cNvSpPr txBox="1"/>
          </xdr:nvSpPr>
          <xdr:spPr>
            <a:xfrm>
              <a:off x="27604363" y="8737296"/>
              <a:ext cx="3173598" cy="543054"/>
            </a:xfrm>
            <a:prstGeom prst="rect">
              <a:avLst/>
            </a:prstGeom>
            <a:solidFill>
              <a:schemeClr val="bg2">
                <a:lumMod val="9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26 de agosto</a:t>
              </a:r>
              <a:endParaRPr lang="es-MX" sz="1200" b="0">
                <a:solidFill>
                  <a:schemeClr val="tx2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81" name="CuadroTexto 80">
              <a:extLst>
                <a:ext uri="{FF2B5EF4-FFF2-40B4-BE49-F238E27FC236}">
                  <a16:creationId xmlns:a16="http://schemas.microsoft.com/office/drawing/2014/main" id="{8DFD5246-B0FF-62EE-B02E-CC38A7C4BC64}"/>
                </a:ext>
              </a:extLst>
            </xdr:cNvPr>
            <xdr:cNvSpPr txBox="1"/>
          </xdr:nvSpPr>
          <xdr:spPr>
            <a:xfrm>
              <a:off x="27604363" y="9334983"/>
              <a:ext cx="3173598" cy="1042730"/>
            </a:xfrm>
            <a:prstGeom prst="rect">
              <a:avLst/>
            </a:prstGeom>
            <a:solidFill>
              <a:schemeClr val="bg2">
                <a:lumMod val="9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27 - 29 de agosto</a:t>
              </a:r>
              <a:endParaRPr lang="es-MX" sz="1200" b="0">
                <a:solidFill>
                  <a:schemeClr val="tx2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82" name="CuadroTexto 81">
              <a:extLst>
                <a:ext uri="{FF2B5EF4-FFF2-40B4-BE49-F238E27FC236}">
                  <a16:creationId xmlns:a16="http://schemas.microsoft.com/office/drawing/2014/main" id="{DFAFAD04-F33B-6DBA-EC67-85E161AEB362}"/>
                </a:ext>
              </a:extLst>
            </xdr:cNvPr>
            <xdr:cNvSpPr txBox="1"/>
          </xdr:nvSpPr>
          <xdr:spPr>
            <a:xfrm>
              <a:off x="27616135" y="11776752"/>
              <a:ext cx="3173598" cy="549050"/>
            </a:xfrm>
            <a:prstGeom prst="rect">
              <a:avLst/>
            </a:prstGeom>
            <a:solidFill>
              <a:schemeClr val="tx2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24 - 30 de agosto</a:t>
              </a:r>
              <a:endParaRPr lang="es-MX" sz="1200" b="0">
                <a:solidFill>
                  <a:schemeClr val="tx1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85" name="CuadroTexto 84">
              <a:extLst>
                <a:ext uri="{FF2B5EF4-FFF2-40B4-BE49-F238E27FC236}">
                  <a16:creationId xmlns:a16="http://schemas.microsoft.com/office/drawing/2014/main" id="{5879866C-FFEF-9DE9-0C77-A216E0B11F5C}"/>
                </a:ext>
              </a:extLst>
            </xdr:cNvPr>
            <xdr:cNvSpPr txBox="1"/>
          </xdr:nvSpPr>
          <xdr:spPr>
            <a:xfrm>
              <a:off x="30850768" y="2254888"/>
              <a:ext cx="3155249" cy="482136"/>
            </a:xfrm>
            <a:prstGeom prst="rect">
              <a:avLst/>
            </a:prstGeom>
            <a:solidFill>
              <a:schemeClr val="accent4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14 de septiembre 2026</a:t>
              </a:r>
              <a:endParaRPr lang="es-MX" sz="1200" b="0">
                <a:solidFill>
                  <a:schemeClr val="tx1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86" name="CuadroTexto 85">
              <a:extLst>
                <a:ext uri="{FF2B5EF4-FFF2-40B4-BE49-F238E27FC236}">
                  <a16:creationId xmlns:a16="http://schemas.microsoft.com/office/drawing/2014/main" id="{1CDCC719-34EA-AF37-BDF2-9F7B77232C50}"/>
                </a:ext>
              </a:extLst>
            </xdr:cNvPr>
            <xdr:cNvSpPr txBox="1"/>
          </xdr:nvSpPr>
          <xdr:spPr>
            <a:xfrm>
              <a:off x="30850768" y="2838231"/>
              <a:ext cx="3155249" cy="543056"/>
            </a:xfrm>
            <a:prstGeom prst="rect">
              <a:avLst/>
            </a:prstGeom>
            <a:solidFill>
              <a:schemeClr val="bg2">
                <a:lumMod val="9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14 de septiembre</a:t>
              </a:r>
              <a:r>
                <a:rPr lang="es-MX" sz="1400" b="0" baseline="0">
                  <a:solidFill>
                    <a:schemeClr val="tx1"/>
                  </a:solidFill>
                  <a:latin typeface="Montserrat" pitchFamily="2" charset="77"/>
                </a:rPr>
                <a:t> 2026</a:t>
              </a:r>
              <a:endParaRPr lang="es-MX" sz="1200" b="0">
                <a:solidFill>
                  <a:schemeClr val="tx1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87" name="CuadroTexto 86">
              <a:extLst>
                <a:ext uri="{FF2B5EF4-FFF2-40B4-BE49-F238E27FC236}">
                  <a16:creationId xmlns:a16="http://schemas.microsoft.com/office/drawing/2014/main" id="{970CB5BD-F672-64A0-5A1A-EC83AA462E46}"/>
                </a:ext>
              </a:extLst>
            </xdr:cNvPr>
            <xdr:cNvSpPr txBox="1"/>
          </xdr:nvSpPr>
          <xdr:spPr>
            <a:xfrm>
              <a:off x="30850768" y="3472695"/>
              <a:ext cx="3155249" cy="551948"/>
            </a:xfrm>
            <a:prstGeom prst="rect">
              <a:avLst/>
            </a:prstGeom>
            <a:solidFill>
              <a:schemeClr val="bg2">
                <a:lumMod val="9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30 de junio</a:t>
              </a:r>
              <a:r>
                <a:rPr lang="es-MX" sz="1400" b="0" baseline="0">
                  <a:solidFill>
                    <a:schemeClr val="tx1"/>
                  </a:solidFill>
                  <a:latin typeface="Montserrat" pitchFamily="2" charset="77"/>
                </a:rPr>
                <a:t> - 14 de sep</a:t>
              </a:r>
              <a:endParaRPr lang="es-MX" sz="1200" b="0">
                <a:solidFill>
                  <a:schemeClr val="tx2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88" name="CuadroTexto 87">
              <a:extLst>
                <a:ext uri="{FF2B5EF4-FFF2-40B4-BE49-F238E27FC236}">
                  <a16:creationId xmlns:a16="http://schemas.microsoft.com/office/drawing/2014/main" id="{971A20BC-9920-5D6A-3340-9A0066A51EC9}"/>
                </a:ext>
              </a:extLst>
            </xdr:cNvPr>
            <xdr:cNvSpPr txBox="1"/>
          </xdr:nvSpPr>
          <xdr:spPr>
            <a:xfrm>
              <a:off x="30850768" y="4125865"/>
              <a:ext cx="3155249" cy="587412"/>
            </a:xfrm>
            <a:prstGeom prst="rect">
              <a:avLst/>
            </a:prstGeom>
            <a:solidFill>
              <a:schemeClr val="bg2">
                <a:lumMod val="9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7 - 14 de septiembre</a:t>
              </a:r>
              <a:endParaRPr lang="es-MX" sz="1200" b="0">
                <a:solidFill>
                  <a:schemeClr val="tx2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89" name="CuadroTexto 88">
              <a:extLst>
                <a:ext uri="{FF2B5EF4-FFF2-40B4-BE49-F238E27FC236}">
                  <a16:creationId xmlns:a16="http://schemas.microsoft.com/office/drawing/2014/main" id="{A95C58BC-1F90-76CD-0F38-0337AC121040}"/>
                </a:ext>
              </a:extLst>
            </xdr:cNvPr>
            <xdr:cNvSpPr txBox="1"/>
          </xdr:nvSpPr>
          <xdr:spPr>
            <a:xfrm>
              <a:off x="30850768" y="4803448"/>
              <a:ext cx="3155249" cy="974861"/>
            </a:xfrm>
            <a:prstGeom prst="rect">
              <a:avLst/>
            </a:prstGeom>
            <a:solidFill>
              <a:schemeClr val="bg2">
                <a:lumMod val="9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14 -</a:t>
              </a:r>
              <a:r>
                <a:rPr lang="es-MX" sz="1400" b="0" baseline="0">
                  <a:solidFill>
                    <a:schemeClr val="tx1"/>
                  </a:solidFill>
                  <a:latin typeface="Montserrat" pitchFamily="2" charset="77"/>
                </a:rPr>
                <a:t> 20 de septiembre</a:t>
              </a:r>
              <a:endParaRPr lang="es-MX" sz="1200" b="0">
                <a:solidFill>
                  <a:schemeClr val="tx2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90" name="CuadroTexto 89">
              <a:extLst>
                <a:ext uri="{FF2B5EF4-FFF2-40B4-BE49-F238E27FC236}">
                  <a16:creationId xmlns:a16="http://schemas.microsoft.com/office/drawing/2014/main" id="{FADEB795-885A-446A-FA87-08905CB07D84}"/>
                </a:ext>
              </a:extLst>
            </xdr:cNvPr>
            <xdr:cNvSpPr txBox="1"/>
          </xdr:nvSpPr>
          <xdr:spPr>
            <a:xfrm>
              <a:off x="30850768" y="5856986"/>
              <a:ext cx="3155249" cy="1029506"/>
            </a:xfrm>
            <a:prstGeom prst="rect">
              <a:avLst/>
            </a:prstGeom>
            <a:solidFill>
              <a:schemeClr val="bg2">
                <a:lumMod val="9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21 de sept</a:t>
              </a:r>
              <a:r>
                <a:rPr lang="es-MX" sz="1400" b="0" baseline="0">
                  <a:solidFill>
                    <a:schemeClr val="tx1"/>
                  </a:solidFill>
                  <a:latin typeface="Montserrat" pitchFamily="2" charset="77"/>
                </a:rPr>
                <a:t> - 1 de nov</a:t>
              </a:r>
              <a:endParaRPr lang="es-MX" sz="1200" b="0">
                <a:solidFill>
                  <a:schemeClr val="tx2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91" name="CuadroTexto 90">
              <a:extLst>
                <a:ext uri="{FF2B5EF4-FFF2-40B4-BE49-F238E27FC236}">
                  <a16:creationId xmlns:a16="http://schemas.microsoft.com/office/drawing/2014/main" id="{A20EDD41-F239-A084-6859-4192608383BE}"/>
                </a:ext>
              </a:extLst>
            </xdr:cNvPr>
            <xdr:cNvSpPr txBox="1"/>
          </xdr:nvSpPr>
          <xdr:spPr>
            <a:xfrm>
              <a:off x="30850768" y="6966878"/>
              <a:ext cx="3155249" cy="1082916"/>
            </a:xfrm>
            <a:prstGeom prst="rect">
              <a:avLst/>
            </a:prstGeom>
            <a:solidFill>
              <a:schemeClr val="bg2">
                <a:lumMod val="9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18 de septiembre </a:t>
              </a:r>
              <a:endParaRPr lang="es-MX" sz="1200" b="0">
                <a:solidFill>
                  <a:schemeClr val="tx2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92" name="CuadroTexto 91">
              <a:extLst>
                <a:ext uri="{FF2B5EF4-FFF2-40B4-BE49-F238E27FC236}">
                  <a16:creationId xmlns:a16="http://schemas.microsoft.com/office/drawing/2014/main" id="{C4A1985D-41B0-AE12-769B-87E2C71E5C7C}"/>
                </a:ext>
              </a:extLst>
            </xdr:cNvPr>
            <xdr:cNvSpPr txBox="1"/>
          </xdr:nvSpPr>
          <xdr:spPr>
            <a:xfrm>
              <a:off x="30850768" y="8115575"/>
              <a:ext cx="3155249" cy="520530"/>
            </a:xfrm>
            <a:prstGeom prst="rect">
              <a:avLst/>
            </a:prstGeom>
            <a:solidFill>
              <a:schemeClr val="accent4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8 de noviembre 2026</a:t>
              </a:r>
              <a:endParaRPr lang="es-MX" sz="1200" b="0">
                <a:solidFill>
                  <a:schemeClr val="tx1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93" name="CuadroTexto 92">
              <a:extLst>
                <a:ext uri="{FF2B5EF4-FFF2-40B4-BE49-F238E27FC236}">
                  <a16:creationId xmlns:a16="http://schemas.microsoft.com/office/drawing/2014/main" id="{E2A84234-603B-6902-09D5-67A5583E702C}"/>
                </a:ext>
              </a:extLst>
            </xdr:cNvPr>
            <xdr:cNvSpPr txBox="1"/>
          </xdr:nvSpPr>
          <xdr:spPr>
            <a:xfrm>
              <a:off x="30850768" y="8737296"/>
              <a:ext cx="3155249" cy="543054"/>
            </a:xfrm>
            <a:prstGeom prst="rect">
              <a:avLst/>
            </a:prstGeom>
            <a:solidFill>
              <a:schemeClr val="bg2">
                <a:lumMod val="9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11 de noviembre</a:t>
              </a:r>
              <a:endParaRPr lang="es-MX" sz="1200" b="0">
                <a:solidFill>
                  <a:schemeClr val="tx2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94" name="CuadroTexto 93">
              <a:extLst>
                <a:ext uri="{FF2B5EF4-FFF2-40B4-BE49-F238E27FC236}">
                  <a16:creationId xmlns:a16="http://schemas.microsoft.com/office/drawing/2014/main" id="{0A3556ED-5101-4ACB-E24C-E73CECD8E3CE}"/>
                </a:ext>
              </a:extLst>
            </xdr:cNvPr>
            <xdr:cNvSpPr txBox="1"/>
          </xdr:nvSpPr>
          <xdr:spPr>
            <a:xfrm>
              <a:off x="30850768" y="9334983"/>
              <a:ext cx="3155249" cy="1042730"/>
            </a:xfrm>
            <a:prstGeom prst="rect">
              <a:avLst/>
            </a:prstGeom>
            <a:solidFill>
              <a:schemeClr val="bg2">
                <a:lumMod val="9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12 - 14 de noviembre</a:t>
              </a:r>
              <a:endParaRPr lang="es-MX" sz="1200" b="0">
                <a:solidFill>
                  <a:schemeClr val="tx2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95" name="CuadroTexto 94">
              <a:extLst>
                <a:ext uri="{FF2B5EF4-FFF2-40B4-BE49-F238E27FC236}">
                  <a16:creationId xmlns:a16="http://schemas.microsoft.com/office/drawing/2014/main" id="{AE190D05-05A2-8AD9-C7A6-76B5BE9BC6CA}"/>
                </a:ext>
              </a:extLst>
            </xdr:cNvPr>
            <xdr:cNvSpPr txBox="1"/>
          </xdr:nvSpPr>
          <xdr:spPr>
            <a:xfrm>
              <a:off x="30862540" y="11776752"/>
              <a:ext cx="3155249" cy="549050"/>
            </a:xfrm>
            <a:prstGeom prst="rect">
              <a:avLst/>
            </a:prstGeom>
            <a:solidFill>
              <a:schemeClr val="tx2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9-</a:t>
              </a:r>
              <a:r>
                <a:rPr lang="es-MX" sz="1400" b="0" baseline="0">
                  <a:solidFill>
                    <a:schemeClr val="tx1"/>
                  </a:solidFill>
                  <a:latin typeface="Montserrat" pitchFamily="2" charset="77"/>
                </a:rPr>
                <a:t> 15 de noviembre</a:t>
              </a:r>
              <a:endParaRPr lang="es-MX" sz="1200" b="0">
                <a:solidFill>
                  <a:schemeClr val="tx1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98" name="CuadroTexto 97">
              <a:extLst>
                <a:ext uri="{FF2B5EF4-FFF2-40B4-BE49-F238E27FC236}">
                  <a16:creationId xmlns:a16="http://schemas.microsoft.com/office/drawing/2014/main" id="{148BED34-67BF-2905-19EB-CA6DD20ED240}"/>
                </a:ext>
              </a:extLst>
            </xdr:cNvPr>
            <xdr:cNvSpPr txBox="1"/>
          </xdr:nvSpPr>
          <xdr:spPr>
            <a:xfrm>
              <a:off x="34083640" y="2254888"/>
              <a:ext cx="3178513" cy="482136"/>
            </a:xfrm>
            <a:prstGeom prst="rect">
              <a:avLst/>
            </a:prstGeom>
            <a:solidFill>
              <a:schemeClr val="accent4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23 de noviembre 2026</a:t>
              </a:r>
              <a:endParaRPr lang="es-MX" sz="1200" b="0">
                <a:solidFill>
                  <a:schemeClr val="tx1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99" name="CuadroTexto 98">
              <a:extLst>
                <a:ext uri="{FF2B5EF4-FFF2-40B4-BE49-F238E27FC236}">
                  <a16:creationId xmlns:a16="http://schemas.microsoft.com/office/drawing/2014/main" id="{C8236EE3-80F5-3706-8F29-EF233155A5F0}"/>
                </a:ext>
              </a:extLst>
            </xdr:cNvPr>
            <xdr:cNvSpPr txBox="1"/>
          </xdr:nvSpPr>
          <xdr:spPr>
            <a:xfrm>
              <a:off x="34083640" y="2838231"/>
              <a:ext cx="3178513" cy="543056"/>
            </a:xfrm>
            <a:prstGeom prst="rect">
              <a:avLst/>
            </a:prstGeom>
            <a:solidFill>
              <a:schemeClr val="bg2">
                <a:lumMod val="9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23 de noviembre 2026</a:t>
              </a:r>
              <a:endParaRPr lang="es-MX" sz="1200" b="0">
                <a:solidFill>
                  <a:schemeClr val="tx1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100" name="CuadroTexto 99">
              <a:extLst>
                <a:ext uri="{FF2B5EF4-FFF2-40B4-BE49-F238E27FC236}">
                  <a16:creationId xmlns:a16="http://schemas.microsoft.com/office/drawing/2014/main" id="{0F19567E-0F9B-7E9D-6019-4A500296B88A}"/>
                </a:ext>
              </a:extLst>
            </xdr:cNvPr>
            <xdr:cNvSpPr txBox="1"/>
          </xdr:nvSpPr>
          <xdr:spPr>
            <a:xfrm>
              <a:off x="34083640" y="3472695"/>
              <a:ext cx="3178513" cy="551948"/>
            </a:xfrm>
            <a:prstGeom prst="rect">
              <a:avLst/>
            </a:prstGeom>
            <a:solidFill>
              <a:schemeClr val="bg2">
                <a:lumMod val="9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15 de sept - 23 de nov</a:t>
              </a:r>
              <a:endParaRPr lang="es-MX" sz="1200" b="0">
                <a:solidFill>
                  <a:schemeClr val="tx2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101" name="CuadroTexto 100">
              <a:extLst>
                <a:ext uri="{FF2B5EF4-FFF2-40B4-BE49-F238E27FC236}">
                  <a16:creationId xmlns:a16="http://schemas.microsoft.com/office/drawing/2014/main" id="{2CD521D6-4CC9-58AC-27BB-D62B27B1C399}"/>
                </a:ext>
              </a:extLst>
            </xdr:cNvPr>
            <xdr:cNvSpPr txBox="1"/>
          </xdr:nvSpPr>
          <xdr:spPr>
            <a:xfrm>
              <a:off x="34083640" y="4125865"/>
              <a:ext cx="3178513" cy="587412"/>
            </a:xfrm>
            <a:prstGeom prst="rect">
              <a:avLst/>
            </a:prstGeom>
            <a:solidFill>
              <a:schemeClr val="bg2">
                <a:lumMod val="9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16 - 23 de noviembre</a:t>
              </a:r>
              <a:endParaRPr lang="es-MX" sz="1200" b="0">
                <a:solidFill>
                  <a:schemeClr val="tx2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102" name="CuadroTexto 101">
              <a:extLst>
                <a:ext uri="{FF2B5EF4-FFF2-40B4-BE49-F238E27FC236}">
                  <a16:creationId xmlns:a16="http://schemas.microsoft.com/office/drawing/2014/main" id="{DF7BBC64-666D-4374-E47D-65A03DDB7A7F}"/>
                </a:ext>
              </a:extLst>
            </xdr:cNvPr>
            <xdr:cNvSpPr txBox="1"/>
          </xdr:nvSpPr>
          <xdr:spPr>
            <a:xfrm>
              <a:off x="34083640" y="4803448"/>
              <a:ext cx="3178513" cy="974861"/>
            </a:xfrm>
            <a:prstGeom prst="rect">
              <a:avLst/>
            </a:prstGeom>
            <a:solidFill>
              <a:schemeClr val="bg2">
                <a:lumMod val="9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23 - 29 de noviembre</a:t>
              </a:r>
              <a:endParaRPr lang="es-MX" sz="1200" b="0">
                <a:solidFill>
                  <a:schemeClr val="tx2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103" name="CuadroTexto 102">
              <a:extLst>
                <a:ext uri="{FF2B5EF4-FFF2-40B4-BE49-F238E27FC236}">
                  <a16:creationId xmlns:a16="http://schemas.microsoft.com/office/drawing/2014/main" id="{9704CB5C-20D7-E8B9-1EA7-FB0020C9E326}"/>
                </a:ext>
              </a:extLst>
            </xdr:cNvPr>
            <xdr:cNvSpPr txBox="1"/>
          </xdr:nvSpPr>
          <xdr:spPr>
            <a:xfrm>
              <a:off x="34083640" y="5856986"/>
              <a:ext cx="3178513" cy="1029506"/>
            </a:xfrm>
            <a:prstGeom prst="rect">
              <a:avLst/>
            </a:prstGeom>
            <a:solidFill>
              <a:schemeClr val="bg2">
                <a:lumMod val="9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30 de nov - 24 de enero 2027</a:t>
              </a:r>
              <a:endParaRPr lang="es-MX" sz="1200" b="0">
                <a:solidFill>
                  <a:schemeClr val="tx2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104" name="CuadroTexto 103">
              <a:extLst>
                <a:ext uri="{FF2B5EF4-FFF2-40B4-BE49-F238E27FC236}">
                  <a16:creationId xmlns:a16="http://schemas.microsoft.com/office/drawing/2014/main" id="{F5B37F79-CBEE-A6F3-787B-9EDB4BAEC196}"/>
                </a:ext>
              </a:extLst>
            </xdr:cNvPr>
            <xdr:cNvSpPr txBox="1"/>
          </xdr:nvSpPr>
          <xdr:spPr>
            <a:xfrm>
              <a:off x="34083640" y="6966878"/>
              <a:ext cx="3178513" cy="1082916"/>
            </a:xfrm>
            <a:prstGeom prst="rect">
              <a:avLst/>
            </a:prstGeom>
            <a:solidFill>
              <a:schemeClr val="bg2">
                <a:lumMod val="9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27 de noviembre</a:t>
              </a:r>
              <a:endParaRPr lang="es-MX" sz="1200" b="0">
                <a:solidFill>
                  <a:schemeClr val="tx2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105" name="CuadroTexto 104">
              <a:extLst>
                <a:ext uri="{FF2B5EF4-FFF2-40B4-BE49-F238E27FC236}">
                  <a16:creationId xmlns:a16="http://schemas.microsoft.com/office/drawing/2014/main" id="{D0E9C6B7-682C-88C6-9979-534762496C38}"/>
                </a:ext>
              </a:extLst>
            </xdr:cNvPr>
            <xdr:cNvSpPr txBox="1"/>
          </xdr:nvSpPr>
          <xdr:spPr>
            <a:xfrm>
              <a:off x="34083640" y="8115575"/>
              <a:ext cx="3178513" cy="520530"/>
            </a:xfrm>
            <a:prstGeom prst="rect">
              <a:avLst/>
            </a:prstGeom>
            <a:solidFill>
              <a:schemeClr val="accent4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31 de enero 2027</a:t>
              </a:r>
              <a:endParaRPr lang="es-MX" sz="1200" b="0">
                <a:solidFill>
                  <a:schemeClr val="tx1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106" name="CuadroTexto 105">
              <a:extLst>
                <a:ext uri="{FF2B5EF4-FFF2-40B4-BE49-F238E27FC236}">
                  <a16:creationId xmlns:a16="http://schemas.microsoft.com/office/drawing/2014/main" id="{84A80156-DC5A-AF7D-62B7-27C5EB363230}"/>
                </a:ext>
              </a:extLst>
            </xdr:cNvPr>
            <xdr:cNvSpPr txBox="1"/>
          </xdr:nvSpPr>
          <xdr:spPr>
            <a:xfrm>
              <a:off x="34083640" y="8737296"/>
              <a:ext cx="3178513" cy="543054"/>
            </a:xfrm>
            <a:prstGeom prst="rect">
              <a:avLst/>
            </a:prstGeom>
            <a:solidFill>
              <a:schemeClr val="bg2">
                <a:lumMod val="9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3 de febrero</a:t>
              </a:r>
              <a:endParaRPr lang="es-MX" sz="1200" b="0">
                <a:solidFill>
                  <a:schemeClr val="tx2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107" name="CuadroTexto 106">
              <a:extLst>
                <a:ext uri="{FF2B5EF4-FFF2-40B4-BE49-F238E27FC236}">
                  <a16:creationId xmlns:a16="http://schemas.microsoft.com/office/drawing/2014/main" id="{72FB1A50-A915-23E2-E057-4DD60392EB38}"/>
                </a:ext>
              </a:extLst>
            </xdr:cNvPr>
            <xdr:cNvSpPr txBox="1"/>
          </xdr:nvSpPr>
          <xdr:spPr>
            <a:xfrm>
              <a:off x="34083640" y="9334983"/>
              <a:ext cx="3178513" cy="1042730"/>
            </a:xfrm>
            <a:prstGeom prst="rect">
              <a:avLst/>
            </a:prstGeom>
            <a:solidFill>
              <a:schemeClr val="bg2">
                <a:lumMod val="9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4 - 6 de febrero</a:t>
              </a:r>
              <a:endParaRPr lang="es-MX" sz="1200" b="0">
                <a:solidFill>
                  <a:schemeClr val="tx2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108" name="CuadroTexto 107">
              <a:extLst>
                <a:ext uri="{FF2B5EF4-FFF2-40B4-BE49-F238E27FC236}">
                  <a16:creationId xmlns:a16="http://schemas.microsoft.com/office/drawing/2014/main" id="{4BE6CC68-737F-DAB0-A00E-A99C5903DD33}"/>
                </a:ext>
              </a:extLst>
            </xdr:cNvPr>
            <xdr:cNvSpPr txBox="1"/>
          </xdr:nvSpPr>
          <xdr:spPr>
            <a:xfrm>
              <a:off x="34095412" y="11776752"/>
              <a:ext cx="3178513" cy="549050"/>
            </a:xfrm>
            <a:prstGeom prst="rect">
              <a:avLst/>
            </a:prstGeom>
            <a:solidFill>
              <a:schemeClr val="tx2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1 - 7 de febrero</a:t>
              </a:r>
              <a:endParaRPr lang="es-MX" sz="1200" b="0">
                <a:solidFill>
                  <a:schemeClr val="tx1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138" name="CuadroTexto 137">
              <a:extLst>
                <a:ext uri="{FF2B5EF4-FFF2-40B4-BE49-F238E27FC236}">
                  <a16:creationId xmlns:a16="http://schemas.microsoft.com/office/drawing/2014/main" id="{D1D394AE-E8F2-A847-88D5-D2198EE17315}"/>
                </a:ext>
              </a:extLst>
            </xdr:cNvPr>
            <xdr:cNvSpPr txBox="1"/>
          </xdr:nvSpPr>
          <xdr:spPr>
            <a:xfrm>
              <a:off x="24385039" y="10415436"/>
              <a:ext cx="3153958" cy="565052"/>
            </a:xfrm>
            <a:prstGeom prst="rect">
              <a:avLst/>
            </a:prstGeom>
            <a:solidFill>
              <a:schemeClr val="bg2">
                <a:lumMod val="50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accent6"/>
                  </a:solidFill>
                  <a:latin typeface="Montserrat" pitchFamily="2" charset="77"/>
                </a:rPr>
                <a:t>21 de junio 2026</a:t>
              </a:r>
              <a:endParaRPr lang="es-MX" sz="1200" b="0">
                <a:solidFill>
                  <a:schemeClr val="accent6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139" name="CuadroTexto 138">
              <a:extLst>
                <a:ext uri="{FF2B5EF4-FFF2-40B4-BE49-F238E27FC236}">
                  <a16:creationId xmlns:a16="http://schemas.microsoft.com/office/drawing/2014/main" id="{61B2E7A6-3366-1146-81FB-F80E31F8B520}"/>
                </a:ext>
              </a:extLst>
            </xdr:cNvPr>
            <xdr:cNvSpPr txBox="1"/>
          </xdr:nvSpPr>
          <xdr:spPr>
            <a:xfrm>
              <a:off x="27616619" y="10415436"/>
              <a:ext cx="3173598" cy="565052"/>
            </a:xfrm>
            <a:prstGeom prst="rect">
              <a:avLst/>
            </a:prstGeom>
            <a:solidFill>
              <a:schemeClr val="bg2">
                <a:lumMod val="50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accent6"/>
                  </a:solidFill>
                  <a:latin typeface="Montserrat" pitchFamily="2" charset="77"/>
                </a:rPr>
                <a:t>31 de agosto 2026</a:t>
              </a:r>
              <a:endParaRPr lang="es-MX" sz="1200" b="0">
                <a:solidFill>
                  <a:schemeClr val="accent6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140" name="CuadroTexto 139">
              <a:extLst>
                <a:ext uri="{FF2B5EF4-FFF2-40B4-BE49-F238E27FC236}">
                  <a16:creationId xmlns:a16="http://schemas.microsoft.com/office/drawing/2014/main" id="{03E4FE63-7570-6748-85DF-C29811CE2753}"/>
                </a:ext>
              </a:extLst>
            </xdr:cNvPr>
            <xdr:cNvSpPr txBox="1"/>
          </xdr:nvSpPr>
          <xdr:spPr>
            <a:xfrm>
              <a:off x="30863025" y="10415436"/>
              <a:ext cx="3155249" cy="565052"/>
            </a:xfrm>
            <a:prstGeom prst="rect">
              <a:avLst/>
            </a:prstGeom>
            <a:solidFill>
              <a:schemeClr val="bg2">
                <a:lumMod val="50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accent6"/>
                  </a:solidFill>
                  <a:latin typeface="Montserrat" pitchFamily="2" charset="77"/>
                </a:rPr>
                <a:t>16 de</a:t>
              </a:r>
              <a:r>
                <a:rPr lang="es-MX" sz="1400" b="0" baseline="0">
                  <a:solidFill>
                    <a:schemeClr val="accent6"/>
                  </a:solidFill>
                  <a:latin typeface="Montserrat" pitchFamily="2" charset="77"/>
                </a:rPr>
                <a:t> noviembre </a:t>
              </a:r>
              <a:r>
                <a:rPr lang="es-MX" sz="1400" b="0">
                  <a:solidFill>
                    <a:schemeClr val="accent6"/>
                  </a:solidFill>
                  <a:latin typeface="Montserrat" pitchFamily="2" charset="77"/>
                </a:rPr>
                <a:t>2026</a:t>
              </a:r>
              <a:endParaRPr lang="es-MX" sz="1200" b="0">
                <a:solidFill>
                  <a:schemeClr val="accent6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141" name="CuadroTexto 140">
              <a:extLst>
                <a:ext uri="{FF2B5EF4-FFF2-40B4-BE49-F238E27FC236}">
                  <a16:creationId xmlns:a16="http://schemas.microsoft.com/office/drawing/2014/main" id="{F24410F6-0BDF-994F-BDE9-C10F3FA3338D}"/>
                </a:ext>
              </a:extLst>
            </xdr:cNvPr>
            <xdr:cNvSpPr txBox="1"/>
          </xdr:nvSpPr>
          <xdr:spPr>
            <a:xfrm>
              <a:off x="34083300" y="10417237"/>
              <a:ext cx="3178513" cy="565052"/>
            </a:xfrm>
            <a:prstGeom prst="rect">
              <a:avLst/>
            </a:prstGeom>
            <a:solidFill>
              <a:schemeClr val="bg2">
                <a:lumMod val="50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accent6"/>
                  </a:solidFill>
                  <a:latin typeface="Montserrat" pitchFamily="2" charset="77"/>
                </a:rPr>
                <a:t>8</a:t>
              </a:r>
              <a:r>
                <a:rPr lang="es-MX" sz="1400" b="0" baseline="0">
                  <a:solidFill>
                    <a:schemeClr val="accent6"/>
                  </a:solidFill>
                  <a:latin typeface="Montserrat" pitchFamily="2" charset="77"/>
                </a:rPr>
                <a:t> de febrero </a:t>
              </a:r>
              <a:r>
                <a:rPr lang="es-MX" sz="1400" b="0">
                  <a:solidFill>
                    <a:schemeClr val="accent6"/>
                  </a:solidFill>
                  <a:latin typeface="Montserrat" pitchFamily="2" charset="77"/>
                </a:rPr>
                <a:t>2026</a:t>
              </a:r>
              <a:endParaRPr lang="es-MX" sz="1200" b="0">
                <a:solidFill>
                  <a:schemeClr val="accent6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144" name="CuadroTexto 143">
              <a:extLst>
                <a:ext uri="{FF2B5EF4-FFF2-40B4-BE49-F238E27FC236}">
                  <a16:creationId xmlns:a16="http://schemas.microsoft.com/office/drawing/2014/main" id="{B3200230-3132-0640-BED7-EBCD40816212}"/>
                </a:ext>
              </a:extLst>
            </xdr:cNvPr>
            <xdr:cNvSpPr txBox="1"/>
          </xdr:nvSpPr>
          <xdr:spPr>
            <a:xfrm>
              <a:off x="21182803" y="11094723"/>
              <a:ext cx="3142420" cy="589845"/>
            </a:xfrm>
            <a:prstGeom prst="rect">
              <a:avLst/>
            </a:prstGeom>
            <a:solidFill>
              <a:schemeClr val="accent2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accent6"/>
                  </a:solidFill>
                  <a:latin typeface="Montserrat" pitchFamily="2" charset="77"/>
                </a:rPr>
                <a:t>14 -</a:t>
              </a:r>
              <a:r>
                <a:rPr lang="es-MX" sz="1400" b="0" baseline="0">
                  <a:solidFill>
                    <a:schemeClr val="accent6"/>
                  </a:solidFill>
                  <a:latin typeface="Montserrat" pitchFamily="2" charset="77"/>
                </a:rPr>
                <a:t> 16 de abril </a:t>
              </a:r>
              <a:r>
                <a:rPr lang="es-MX" sz="1400" b="0">
                  <a:solidFill>
                    <a:schemeClr val="accent6"/>
                  </a:solidFill>
                  <a:latin typeface="Montserrat" pitchFamily="2" charset="77"/>
                </a:rPr>
                <a:t>2026</a:t>
              </a:r>
              <a:endParaRPr lang="es-MX" sz="1200" b="0">
                <a:solidFill>
                  <a:schemeClr val="accent6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145" name="CuadroTexto 144">
              <a:extLst>
                <a:ext uri="{FF2B5EF4-FFF2-40B4-BE49-F238E27FC236}">
                  <a16:creationId xmlns:a16="http://schemas.microsoft.com/office/drawing/2014/main" id="{AC15900E-3279-DD45-A655-0C4145AE2AB2}"/>
                </a:ext>
              </a:extLst>
            </xdr:cNvPr>
            <xdr:cNvSpPr txBox="1"/>
          </xdr:nvSpPr>
          <xdr:spPr>
            <a:xfrm>
              <a:off x="24390248" y="11055421"/>
              <a:ext cx="3153958" cy="589845"/>
            </a:xfrm>
            <a:prstGeom prst="rect">
              <a:avLst/>
            </a:prstGeom>
            <a:solidFill>
              <a:schemeClr val="accent2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accent6"/>
                  </a:solidFill>
                  <a:latin typeface="Montserrat" pitchFamily="2" charset="77"/>
                </a:rPr>
                <a:t>22</a:t>
              </a:r>
              <a:r>
                <a:rPr lang="es-MX" sz="1400" b="0" baseline="0">
                  <a:solidFill>
                    <a:schemeClr val="accent6"/>
                  </a:solidFill>
                  <a:latin typeface="Montserrat" pitchFamily="2" charset="77"/>
                </a:rPr>
                <a:t> - 24 de junio </a:t>
              </a:r>
              <a:r>
                <a:rPr lang="es-MX" sz="1400" b="0">
                  <a:solidFill>
                    <a:schemeClr val="accent6"/>
                  </a:solidFill>
                  <a:latin typeface="Montserrat" pitchFamily="2" charset="77"/>
                </a:rPr>
                <a:t>2026</a:t>
              </a:r>
              <a:endParaRPr lang="es-MX" sz="1200" b="0">
                <a:solidFill>
                  <a:schemeClr val="accent6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146" name="CuadroTexto 145">
              <a:extLst>
                <a:ext uri="{FF2B5EF4-FFF2-40B4-BE49-F238E27FC236}">
                  <a16:creationId xmlns:a16="http://schemas.microsoft.com/office/drawing/2014/main" id="{67079059-BDF5-F742-B097-5560F6DF2BA6}"/>
                </a:ext>
              </a:extLst>
            </xdr:cNvPr>
            <xdr:cNvSpPr txBox="1"/>
          </xdr:nvSpPr>
          <xdr:spPr>
            <a:xfrm>
              <a:off x="27621827" y="11055421"/>
              <a:ext cx="3173598" cy="589845"/>
            </a:xfrm>
            <a:prstGeom prst="rect">
              <a:avLst/>
            </a:prstGeom>
            <a:solidFill>
              <a:schemeClr val="accent2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accent6"/>
                  </a:solidFill>
                  <a:latin typeface="Montserrat" pitchFamily="2" charset="77"/>
                </a:rPr>
                <a:t>1 - 3 de septiembre de 2026</a:t>
              </a:r>
              <a:endParaRPr lang="es-MX" sz="1200" b="0">
                <a:solidFill>
                  <a:schemeClr val="accent6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147" name="CuadroTexto 146">
              <a:extLst>
                <a:ext uri="{FF2B5EF4-FFF2-40B4-BE49-F238E27FC236}">
                  <a16:creationId xmlns:a16="http://schemas.microsoft.com/office/drawing/2014/main" id="{DA1E2950-68C5-B542-8092-3F2431646E92}"/>
                </a:ext>
              </a:extLst>
            </xdr:cNvPr>
            <xdr:cNvSpPr txBox="1"/>
          </xdr:nvSpPr>
          <xdr:spPr>
            <a:xfrm>
              <a:off x="30868234" y="11055421"/>
              <a:ext cx="3155249" cy="589845"/>
            </a:xfrm>
            <a:prstGeom prst="rect">
              <a:avLst/>
            </a:prstGeom>
            <a:solidFill>
              <a:schemeClr val="accent2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accent6"/>
                  </a:solidFill>
                  <a:latin typeface="Montserrat" pitchFamily="2" charset="77"/>
                </a:rPr>
                <a:t>17 - 19 de noviembre 2026</a:t>
              </a:r>
              <a:endParaRPr lang="es-MX" sz="1200" b="0">
                <a:solidFill>
                  <a:schemeClr val="accent6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148" name="CuadroTexto 147">
              <a:extLst>
                <a:ext uri="{FF2B5EF4-FFF2-40B4-BE49-F238E27FC236}">
                  <a16:creationId xmlns:a16="http://schemas.microsoft.com/office/drawing/2014/main" id="{0BE38DCC-4069-3C4B-A9B9-E69C86129794}"/>
                </a:ext>
              </a:extLst>
            </xdr:cNvPr>
            <xdr:cNvSpPr txBox="1"/>
          </xdr:nvSpPr>
          <xdr:spPr>
            <a:xfrm>
              <a:off x="34088508" y="11057222"/>
              <a:ext cx="3178513" cy="589845"/>
            </a:xfrm>
            <a:prstGeom prst="rect">
              <a:avLst/>
            </a:prstGeom>
            <a:solidFill>
              <a:schemeClr val="accent2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accent6"/>
                  </a:solidFill>
                  <a:latin typeface="Montserrat" pitchFamily="2" charset="77"/>
                </a:rPr>
                <a:t>9 - 11 de febrero 2026</a:t>
              </a:r>
              <a:endParaRPr lang="es-MX" sz="1200" b="0">
                <a:solidFill>
                  <a:schemeClr val="accent6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111" name="CuadroTexto 110">
              <a:extLst>
                <a:ext uri="{FF2B5EF4-FFF2-40B4-BE49-F238E27FC236}">
                  <a16:creationId xmlns:a16="http://schemas.microsoft.com/office/drawing/2014/main" id="{45D31C8C-E14B-30A4-0E7C-DB3D2552C4E2}"/>
                </a:ext>
              </a:extLst>
            </xdr:cNvPr>
            <xdr:cNvSpPr txBox="1"/>
          </xdr:nvSpPr>
          <xdr:spPr>
            <a:xfrm>
              <a:off x="37348745" y="2252016"/>
              <a:ext cx="3080521" cy="474242"/>
            </a:xfrm>
            <a:prstGeom prst="rect">
              <a:avLst/>
            </a:prstGeom>
            <a:solidFill>
              <a:schemeClr val="accent4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15 de febrero 2027</a:t>
              </a:r>
              <a:endParaRPr lang="es-MX" sz="1200" b="0">
                <a:solidFill>
                  <a:schemeClr val="tx1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112" name="CuadroTexto 111">
              <a:extLst>
                <a:ext uri="{FF2B5EF4-FFF2-40B4-BE49-F238E27FC236}">
                  <a16:creationId xmlns:a16="http://schemas.microsoft.com/office/drawing/2014/main" id="{FA36C1BB-88D4-ACB9-FFA5-B1E8F9A0D707}"/>
                </a:ext>
              </a:extLst>
            </xdr:cNvPr>
            <xdr:cNvSpPr txBox="1"/>
          </xdr:nvSpPr>
          <xdr:spPr>
            <a:xfrm>
              <a:off x="37348745" y="2828543"/>
              <a:ext cx="3080521" cy="535287"/>
            </a:xfrm>
            <a:prstGeom prst="rect">
              <a:avLst/>
            </a:prstGeom>
            <a:solidFill>
              <a:schemeClr val="bg2">
                <a:lumMod val="9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15 de febrero</a:t>
              </a:r>
              <a:r>
                <a:rPr lang="es-MX" sz="1400" b="0" baseline="0">
                  <a:solidFill>
                    <a:schemeClr val="tx1"/>
                  </a:solidFill>
                  <a:latin typeface="Montserrat" pitchFamily="2" charset="77"/>
                </a:rPr>
                <a:t> 2027</a:t>
              </a:r>
              <a:endParaRPr lang="es-MX" sz="1200" b="0">
                <a:solidFill>
                  <a:schemeClr val="tx1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113" name="CuadroTexto 112">
              <a:extLst>
                <a:ext uri="{FF2B5EF4-FFF2-40B4-BE49-F238E27FC236}">
                  <a16:creationId xmlns:a16="http://schemas.microsoft.com/office/drawing/2014/main" id="{FE3834EC-A936-DC32-1367-1F91A194E3AC}"/>
                </a:ext>
              </a:extLst>
            </xdr:cNvPr>
            <xdr:cNvSpPr txBox="1"/>
          </xdr:nvSpPr>
          <xdr:spPr>
            <a:xfrm>
              <a:off x="37348745" y="3456007"/>
              <a:ext cx="3080521" cy="560208"/>
            </a:xfrm>
            <a:prstGeom prst="rect">
              <a:avLst/>
            </a:prstGeom>
            <a:solidFill>
              <a:schemeClr val="bg2">
                <a:lumMod val="9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24 de nov</a:t>
              </a:r>
              <a:r>
                <a:rPr lang="es-MX" sz="1400" b="0" baseline="0">
                  <a:solidFill>
                    <a:schemeClr val="tx1"/>
                  </a:solidFill>
                  <a:latin typeface="Montserrat" pitchFamily="2" charset="77"/>
                </a:rPr>
                <a:t> - 15 de febrero</a:t>
              </a:r>
              <a:endParaRPr lang="es-MX" sz="1200" b="0">
                <a:solidFill>
                  <a:schemeClr val="tx2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114" name="CuadroTexto 113">
              <a:extLst>
                <a:ext uri="{FF2B5EF4-FFF2-40B4-BE49-F238E27FC236}">
                  <a16:creationId xmlns:a16="http://schemas.microsoft.com/office/drawing/2014/main" id="{7DC6094D-5503-571E-690D-B8E38223CE23}"/>
                </a:ext>
              </a:extLst>
            </xdr:cNvPr>
            <xdr:cNvSpPr txBox="1"/>
          </xdr:nvSpPr>
          <xdr:spPr>
            <a:xfrm>
              <a:off x="37348745" y="4112027"/>
              <a:ext cx="3080521" cy="589475"/>
            </a:xfrm>
            <a:prstGeom prst="rect">
              <a:avLst/>
            </a:prstGeom>
            <a:solidFill>
              <a:schemeClr val="bg2">
                <a:lumMod val="9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8 - 15 de febrero </a:t>
              </a:r>
              <a:endParaRPr lang="es-MX" sz="1200" b="0">
                <a:solidFill>
                  <a:schemeClr val="tx2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115" name="CuadroTexto 114">
              <a:extLst>
                <a:ext uri="{FF2B5EF4-FFF2-40B4-BE49-F238E27FC236}">
                  <a16:creationId xmlns:a16="http://schemas.microsoft.com/office/drawing/2014/main" id="{9B0B934C-35BE-209D-B98E-D895303CC316}"/>
                </a:ext>
              </a:extLst>
            </xdr:cNvPr>
            <xdr:cNvSpPr txBox="1"/>
          </xdr:nvSpPr>
          <xdr:spPr>
            <a:xfrm>
              <a:off x="37348745" y="4792535"/>
              <a:ext cx="3080521" cy="958895"/>
            </a:xfrm>
            <a:prstGeom prst="rect">
              <a:avLst/>
            </a:prstGeom>
            <a:solidFill>
              <a:schemeClr val="bg2">
                <a:lumMod val="9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15 -</a:t>
              </a:r>
              <a:r>
                <a:rPr lang="es-MX" sz="1400" b="0" baseline="0">
                  <a:solidFill>
                    <a:schemeClr val="tx1"/>
                  </a:solidFill>
                  <a:latin typeface="Montserrat" pitchFamily="2" charset="77"/>
                </a:rPr>
                <a:t> 21 de febrero</a:t>
              </a:r>
              <a:endParaRPr lang="es-MX" sz="1200" b="0">
                <a:solidFill>
                  <a:schemeClr val="tx2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116" name="CuadroTexto 115">
              <a:extLst>
                <a:ext uri="{FF2B5EF4-FFF2-40B4-BE49-F238E27FC236}">
                  <a16:creationId xmlns:a16="http://schemas.microsoft.com/office/drawing/2014/main" id="{209F3163-0111-62FC-4745-8CCD8B44C1D8}"/>
                </a:ext>
              </a:extLst>
            </xdr:cNvPr>
            <xdr:cNvSpPr txBox="1"/>
          </xdr:nvSpPr>
          <xdr:spPr>
            <a:xfrm>
              <a:off x="37348745" y="5824481"/>
              <a:ext cx="3080521" cy="1013319"/>
            </a:xfrm>
            <a:prstGeom prst="rect">
              <a:avLst/>
            </a:prstGeom>
            <a:solidFill>
              <a:schemeClr val="bg2">
                <a:lumMod val="9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22 de febrero - 4 de abril</a:t>
              </a:r>
              <a:endParaRPr lang="es-MX" sz="1200" b="0">
                <a:solidFill>
                  <a:schemeClr val="tx2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117" name="CuadroTexto 116">
              <a:extLst>
                <a:ext uri="{FF2B5EF4-FFF2-40B4-BE49-F238E27FC236}">
                  <a16:creationId xmlns:a16="http://schemas.microsoft.com/office/drawing/2014/main" id="{72EA915D-93E3-F8FB-97E4-620D72467A91}"/>
                </a:ext>
              </a:extLst>
            </xdr:cNvPr>
            <xdr:cNvSpPr txBox="1"/>
          </xdr:nvSpPr>
          <xdr:spPr>
            <a:xfrm>
              <a:off x="37348745" y="6918955"/>
              <a:ext cx="3080521" cy="1089575"/>
            </a:xfrm>
            <a:prstGeom prst="rect">
              <a:avLst/>
            </a:prstGeom>
            <a:solidFill>
              <a:schemeClr val="bg2">
                <a:lumMod val="9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19 de febrero </a:t>
              </a:r>
              <a:endParaRPr lang="es-MX" sz="1200" b="0">
                <a:solidFill>
                  <a:schemeClr val="tx2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118" name="CuadroTexto 117">
              <a:extLst>
                <a:ext uri="{FF2B5EF4-FFF2-40B4-BE49-F238E27FC236}">
                  <a16:creationId xmlns:a16="http://schemas.microsoft.com/office/drawing/2014/main" id="{2A68CACE-19BA-4462-60C4-A9AD9D828324}"/>
                </a:ext>
              </a:extLst>
            </xdr:cNvPr>
            <xdr:cNvSpPr txBox="1"/>
          </xdr:nvSpPr>
          <xdr:spPr>
            <a:xfrm>
              <a:off x="37348745" y="8055891"/>
              <a:ext cx="3080521" cy="512760"/>
            </a:xfrm>
            <a:prstGeom prst="rect">
              <a:avLst/>
            </a:prstGeom>
            <a:solidFill>
              <a:schemeClr val="accent4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11 de abril 2027</a:t>
              </a:r>
              <a:endParaRPr lang="es-MX" sz="1200" b="0">
                <a:solidFill>
                  <a:schemeClr val="tx1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119" name="CuadroTexto 118">
              <a:extLst>
                <a:ext uri="{FF2B5EF4-FFF2-40B4-BE49-F238E27FC236}">
                  <a16:creationId xmlns:a16="http://schemas.microsoft.com/office/drawing/2014/main" id="{CAF4FC3F-5B1D-BC19-6861-96D62C1D0221}"/>
                </a:ext>
              </a:extLst>
            </xdr:cNvPr>
            <xdr:cNvSpPr txBox="1"/>
          </xdr:nvSpPr>
          <xdr:spPr>
            <a:xfrm>
              <a:off x="37348745" y="8659684"/>
              <a:ext cx="3080521" cy="546306"/>
            </a:xfrm>
            <a:prstGeom prst="rect">
              <a:avLst/>
            </a:prstGeom>
            <a:solidFill>
              <a:schemeClr val="bg2">
                <a:lumMod val="9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14 de abril</a:t>
              </a:r>
              <a:endParaRPr lang="es-MX" sz="1200" b="0">
                <a:solidFill>
                  <a:schemeClr val="tx2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120" name="CuadroTexto 119">
              <a:extLst>
                <a:ext uri="{FF2B5EF4-FFF2-40B4-BE49-F238E27FC236}">
                  <a16:creationId xmlns:a16="http://schemas.microsoft.com/office/drawing/2014/main" id="{6B6EB5AA-2283-A61C-CEBA-DC04EBE3C1BE}"/>
                </a:ext>
              </a:extLst>
            </xdr:cNvPr>
            <xdr:cNvSpPr txBox="1"/>
          </xdr:nvSpPr>
          <xdr:spPr>
            <a:xfrm>
              <a:off x="37348745" y="9261144"/>
              <a:ext cx="3080521" cy="1034110"/>
            </a:xfrm>
            <a:prstGeom prst="rect">
              <a:avLst/>
            </a:prstGeom>
            <a:solidFill>
              <a:schemeClr val="bg2">
                <a:lumMod val="9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15 - 17 de abril</a:t>
              </a:r>
              <a:endParaRPr lang="es-MX" sz="1200" b="0">
                <a:solidFill>
                  <a:schemeClr val="tx2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121" name="CuadroTexto 120">
              <a:extLst>
                <a:ext uri="{FF2B5EF4-FFF2-40B4-BE49-F238E27FC236}">
                  <a16:creationId xmlns:a16="http://schemas.microsoft.com/office/drawing/2014/main" id="{F1306700-5D95-6BDA-98D0-6734947602CC}"/>
                </a:ext>
              </a:extLst>
            </xdr:cNvPr>
            <xdr:cNvSpPr txBox="1"/>
          </xdr:nvSpPr>
          <xdr:spPr>
            <a:xfrm>
              <a:off x="37360662" y="11664233"/>
              <a:ext cx="3080521" cy="562385"/>
            </a:xfrm>
            <a:prstGeom prst="rect">
              <a:avLst/>
            </a:prstGeom>
            <a:solidFill>
              <a:schemeClr val="tx2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12 - 18 de abril</a:t>
              </a:r>
              <a:endParaRPr lang="es-MX" sz="1200" b="0">
                <a:solidFill>
                  <a:schemeClr val="tx1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142" name="CuadroTexto 141">
              <a:extLst>
                <a:ext uri="{FF2B5EF4-FFF2-40B4-BE49-F238E27FC236}">
                  <a16:creationId xmlns:a16="http://schemas.microsoft.com/office/drawing/2014/main" id="{5D16B7D1-498E-1B46-9488-0F31BE781AAB}"/>
                </a:ext>
              </a:extLst>
            </xdr:cNvPr>
            <xdr:cNvSpPr txBox="1"/>
          </xdr:nvSpPr>
          <xdr:spPr>
            <a:xfrm>
              <a:off x="37354432" y="10329897"/>
              <a:ext cx="3080521" cy="568717"/>
            </a:xfrm>
            <a:prstGeom prst="rect">
              <a:avLst/>
            </a:prstGeom>
            <a:solidFill>
              <a:schemeClr val="bg2">
                <a:lumMod val="50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accent6"/>
                  </a:solidFill>
                  <a:latin typeface="Montserrat" pitchFamily="2" charset="77"/>
                </a:rPr>
                <a:t>19 de abril 2027</a:t>
              </a:r>
              <a:endParaRPr lang="es-MX" sz="1200" b="0">
                <a:solidFill>
                  <a:schemeClr val="accent6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149" name="CuadroTexto 148">
              <a:extLst>
                <a:ext uri="{FF2B5EF4-FFF2-40B4-BE49-F238E27FC236}">
                  <a16:creationId xmlns:a16="http://schemas.microsoft.com/office/drawing/2014/main" id="{EFC0C4C7-697D-7243-9B46-443269089BFF}"/>
                </a:ext>
              </a:extLst>
            </xdr:cNvPr>
            <xdr:cNvSpPr txBox="1"/>
          </xdr:nvSpPr>
          <xdr:spPr>
            <a:xfrm>
              <a:off x="37359705" y="10963135"/>
              <a:ext cx="3080521" cy="587168"/>
            </a:xfrm>
            <a:prstGeom prst="rect">
              <a:avLst/>
            </a:prstGeom>
            <a:solidFill>
              <a:schemeClr val="accent2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accent6"/>
                  </a:solidFill>
                  <a:latin typeface="Montserrat" pitchFamily="2" charset="77"/>
                </a:rPr>
                <a:t>20 - 22 de abril 2027</a:t>
              </a:r>
              <a:endParaRPr lang="es-MX" sz="1200" b="0">
                <a:solidFill>
                  <a:schemeClr val="accent6"/>
                </a:solidFill>
                <a:latin typeface="Montserrat" pitchFamily="2" charset="77"/>
              </a:endParaRPr>
            </a:p>
          </xdr:txBody>
        </xdr:sp>
      </xdr:grpSp>
      <xdr:grpSp>
        <xdr:nvGrpSpPr>
          <xdr:cNvPr id="170" name="Grupo 169">
            <a:extLst>
              <a:ext uri="{FF2B5EF4-FFF2-40B4-BE49-F238E27FC236}">
                <a16:creationId xmlns:a16="http://schemas.microsoft.com/office/drawing/2014/main" id="{1B7B5E73-AAA8-E036-6944-D71EA699A1A8}"/>
              </a:ext>
            </a:extLst>
          </xdr:cNvPr>
          <xdr:cNvGrpSpPr/>
        </xdr:nvGrpSpPr>
        <xdr:grpSpPr>
          <a:xfrm>
            <a:off x="10790919" y="10293868"/>
            <a:ext cx="29677631" cy="4946132"/>
            <a:chOff x="10935651" y="10457291"/>
            <a:chExt cx="29527627" cy="4885747"/>
          </a:xfrm>
        </xdr:grpSpPr>
        <xdr:sp macro="" textlink="">
          <xdr:nvSpPr>
            <xdr:cNvPr id="30" name="CuadroTexto 29">
              <a:extLst>
                <a:ext uri="{FF2B5EF4-FFF2-40B4-BE49-F238E27FC236}">
                  <a16:creationId xmlns:a16="http://schemas.microsoft.com/office/drawing/2014/main" id="{09F323AD-1447-066B-E71C-B47EF5640913}"/>
                </a:ext>
              </a:extLst>
            </xdr:cNvPr>
            <xdr:cNvSpPr txBox="1"/>
          </xdr:nvSpPr>
          <xdr:spPr>
            <a:xfrm>
              <a:off x="10946472" y="11774822"/>
              <a:ext cx="6892621" cy="560662"/>
            </a:xfrm>
            <a:prstGeom prst="rect">
              <a:avLst/>
            </a:prstGeom>
            <a:solidFill>
              <a:schemeClr val="bg2">
                <a:lumMod val="9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l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Periodo </a:t>
              </a:r>
              <a:r>
                <a:rPr lang="es-MX" sz="1400" b="0" i="1">
                  <a:solidFill>
                    <a:schemeClr val="tx1"/>
                  </a:solidFill>
                  <a:latin typeface="Montserrat" pitchFamily="2" charset="77"/>
                </a:rPr>
                <a:t>Incomplete </a:t>
              </a:r>
              <a:endParaRPr lang="es-MX" sz="1200" b="0" i="1">
                <a:solidFill>
                  <a:schemeClr val="tx1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31" name="CuadroTexto 30">
              <a:extLst>
                <a:ext uri="{FF2B5EF4-FFF2-40B4-BE49-F238E27FC236}">
                  <a16:creationId xmlns:a16="http://schemas.microsoft.com/office/drawing/2014/main" id="{5B8E0D39-944C-5485-1675-31D1DF1B51B8}"/>
                </a:ext>
              </a:extLst>
            </xdr:cNvPr>
            <xdr:cNvSpPr txBox="1"/>
          </xdr:nvSpPr>
          <xdr:spPr>
            <a:xfrm>
              <a:off x="10946472" y="12424854"/>
              <a:ext cx="6892621" cy="529062"/>
            </a:xfrm>
            <a:prstGeom prst="rect">
              <a:avLst/>
            </a:prstGeom>
            <a:solidFill>
              <a:schemeClr val="bg2">
                <a:lumMod val="9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l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Ingreso de Notas</a:t>
              </a:r>
              <a:r>
                <a:rPr lang="es-MX" sz="1400" b="0" baseline="0">
                  <a:solidFill>
                    <a:schemeClr val="tx1"/>
                  </a:solidFill>
                  <a:latin typeface="Montserrat" pitchFamily="2" charset="77"/>
                </a:rPr>
                <a:t> </a:t>
              </a:r>
              <a:r>
                <a:rPr lang="es-MX" sz="1400" b="0" i="1" baseline="0">
                  <a:solidFill>
                    <a:schemeClr val="tx1"/>
                  </a:solidFill>
                  <a:latin typeface="Montserrat" pitchFamily="2" charset="77"/>
                </a:rPr>
                <a:t>Incomplete</a:t>
              </a:r>
              <a:endParaRPr lang="es-MX" sz="1200" b="0" i="1">
                <a:solidFill>
                  <a:schemeClr val="tx2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132" name="CuadroTexto 131">
              <a:extLst>
                <a:ext uri="{FF2B5EF4-FFF2-40B4-BE49-F238E27FC236}">
                  <a16:creationId xmlns:a16="http://schemas.microsoft.com/office/drawing/2014/main" id="{ECA6D52E-02CA-A943-8C6F-947EF4DF217A}"/>
                </a:ext>
              </a:extLst>
            </xdr:cNvPr>
            <xdr:cNvSpPr txBox="1"/>
          </xdr:nvSpPr>
          <xdr:spPr>
            <a:xfrm>
              <a:off x="10942258" y="13011895"/>
              <a:ext cx="6892621" cy="530578"/>
            </a:xfrm>
            <a:prstGeom prst="rect">
              <a:avLst/>
            </a:prstGeom>
            <a:solidFill>
              <a:schemeClr val="bg2">
                <a:lumMod val="9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l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CAPP </a:t>
              </a:r>
              <a:r>
                <a:rPr lang="es-MX" sz="1400" b="0">
                  <a:solidFill>
                    <a:schemeClr val="tx2"/>
                  </a:solidFill>
                  <a:latin typeface="Montserrat" pitchFamily="2" charset="77"/>
                </a:rPr>
                <a:t>(Incomplete) </a:t>
              </a:r>
              <a:endParaRPr lang="es-MX" sz="1200" b="0">
                <a:solidFill>
                  <a:schemeClr val="tx2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634AF2CD-7D7D-3E45-8E00-C9D1C85835F2}"/>
                </a:ext>
              </a:extLst>
            </xdr:cNvPr>
            <xdr:cNvSpPr txBox="1"/>
          </xdr:nvSpPr>
          <xdr:spPr>
            <a:xfrm>
              <a:off x="10954072" y="14222126"/>
              <a:ext cx="6892621" cy="517633"/>
            </a:xfrm>
            <a:prstGeom prst="rect">
              <a:avLst/>
            </a:prstGeom>
            <a:solidFill>
              <a:schemeClr val="bg2">
                <a:lumMod val="9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l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Cuota</a:t>
              </a:r>
              <a:r>
                <a:rPr lang="es-MX" sz="1400" b="0" baseline="0">
                  <a:solidFill>
                    <a:schemeClr val="tx1"/>
                  </a:solidFill>
                  <a:latin typeface="Montserrat" pitchFamily="2" charset="77"/>
                </a:rPr>
                <a:t> No. 1</a:t>
              </a:r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 </a:t>
              </a:r>
              <a:r>
                <a:rPr lang="es-MX" sz="1400" b="0">
                  <a:solidFill>
                    <a:schemeClr val="bg1"/>
                  </a:solidFill>
                  <a:latin typeface="Montserrat" pitchFamily="2" charset="77"/>
                </a:rPr>
                <a:t>(Tesorería) </a:t>
              </a:r>
              <a:endParaRPr lang="es-MX" sz="1200" b="0">
                <a:solidFill>
                  <a:schemeClr val="bg1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13" name="CuadroTexto 12">
              <a:extLst>
                <a:ext uri="{FF2B5EF4-FFF2-40B4-BE49-F238E27FC236}">
                  <a16:creationId xmlns:a16="http://schemas.microsoft.com/office/drawing/2014/main" id="{92E43B7C-3EC3-4845-BA2F-5333F494DD83}"/>
                </a:ext>
              </a:extLst>
            </xdr:cNvPr>
            <xdr:cNvSpPr txBox="1"/>
          </xdr:nvSpPr>
          <xdr:spPr>
            <a:xfrm>
              <a:off x="10951662" y="14807969"/>
              <a:ext cx="6892621" cy="520189"/>
            </a:xfrm>
            <a:prstGeom prst="rect">
              <a:avLst/>
            </a:prstGeom>
            <a:solidFill>
              <a:schemeClr val="bg2">
                <a:lumMod val="9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l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Cuota No. 2 </a:t>
              </a:r>
              <a:r>
                <a:rPr lang="es-MX" sz="1400" b="0">
                  <a:solidFill>
                    <a:schemeClr val="bg1"/>
                  </a:solidFill>
                  <a:latin typeface="Montserrat" pitchFamily="2" charset="77"/>
                </a:rPr>
                <a:t>(Tesorería) </a:t>
              </a:r>
              <a:endParaRPr lang="es-MX" sz="1200" b="0">
                <a:solidFill>
                  <a:schemeClr val="bg1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126" name="CuadroTexto 125">
              <a:extLst>
                <a:ext uri="{FF2B5EF4-FFF2-40B4-BE49-F238E27FC236}">
                  <a16:creationId xmlns:a16="http://schemas.microsoft.com/office/drawing/2014/main" id="{31D5A07B-C461-7A4D-9C1E-CE16CAB9448E}"/>
                </a:ext>
              </a:extLst>
            </xdr:cNvPr>
            <xdr:cNvSpPr txBox="1"/>
          </xdr:nvSpPr>
          <xdr:spPr>
            <a:xfrm>
              <a:off x="10954072" y="10457291"/>
              <a:ext cx="6892621" cy="539842"/>
            </a:xfrm>
            <a:prstGeom prst="rect">
              <a:avLst/>
            </a:prstGeom>
            <a:solidFill>
              <a:schemeClr val="bg2">
                <a:lumMod val="9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l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Rolado</a:t>
              </a:r>
              <a:r>
                <a:rPr lang="es-MX" sz="1400" b="0" baseline="0">
                  <a:solidFill>
                    <a:schemeClr val="tx1"/>
                  </a:solidFill>
                  <a:latin typeface="Montserrat" pitchFamily="2" charset="77"/>
                </a:rPr>
                <a:t> de becas </a:t>
              </a:r>
              <a:r>
                <a:rPr lang="es-MX" sz="1400" b="0">
                  <a:solidFill>
                    <a:schemeClr val="bg1"/>
                  </a:solidFill>
                  <a:latin typeface="Montserrat" pitchFamily="2" charset="77"/>
                </a:rPr>
                <a:t>(Tesorería) </a:t>
              </a:r>
              <a:endParaRPr lang="es-MX" sz="1200" b="0">
                <a:solidFill>
                  <a:schemeClr val="bg1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127" name="CuadroTexto 126">
              <a:extLst>
                <a:ext uri="{FF2B5EF4-FFF2-40B4-BE49-F238E27FC236}">
                  <a16:creationId xmlns:a16="http://schemas.microsoft.com/office/drawing/2014/main" id="{F6D1650C-6052-F04E-AE23-3C9C8FFB77C0}"/>
                </a:ext>
              </a:extLst>
            </xdr:cNvPr>
            <xdr:cNvSpPr txBox="1"/>
          </xdr:nvSpPr>
          <xdr:spPr>
            <a:xfrm>
              <a:off x="10947466" y="11094099"/>
              <a:ext cx="6892621" cy="580064"/>
            </a:xfrm>
            <a:prstGeom prst="rect">
              <a:avLst/>
            </a:prstGeom>
            <a:solidFill>
              <a:schemeClr val="bg2">
                <a:lumMod val="9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l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Revisión</a:t>
              </a:r>
              <a:r>
                <a:rPr lang="es-MX" sz="1400" b="0" baseline="0">
                  <a:solidFill>
                    <a:schemeClr val="tx1"/>
                  </a:solidFill>
                  <a:latin typeface="Montserrat" pitchFamily="2" charset="77"/>
                </a:rPr>
                <a:t> de becas - Renovación, alta o dar de baja </a:t>
              </a:r>
              <a:r>
                <a:rPr lang="es-MX" sz="1400" b="0">
                  <a:solidFill>
                    <a:schemeClr val="bg1"/>
                  </a:solidFill>
                  <a:latin typeface="Montserrat" pitchFamily="2" charset="77"/>
                </a:rPr>
                <a:t>(Consejería A.) </a:t>
              </a:r>
              <a:endParaRPr lang="es-MX" sz="1200" b="0">
                <a:solidFill>
                  <a:schemeClr val="bg1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150" name="CuadroTexto 149">
              <a:extLst>
                <a:ext uri="{FF2B5EF4-FFF2-40B4-BE49-F238E27FC236}">
                  <a16:creationId xmlns:a16="http://schemas.microsoft.com/office/drawing/2014/main" id="{FFBCF479-E77A-A541-BADB-1FE4899A151F}"/>
                </a:ext>
              </a:extLst>
            </xdr:cNvPr>
            <xdr:cNvSpPr txBox="1"/>
          </xdr:nvSpPr>
          <xdr:spPr>
            <a:xfrm>
              <a:off x="10935651" y="13620460"/>
              <a:ext cx="6892621" cy="493334"/>
            </a:xfrm>
            <a:prstGeom prst="rect">
              <a:avLst/>
            </a:prstGeom>
            <a:solidFill>
              <a:schemeClr val="bg2">
                <a:lumMod val="9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l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Revisión</a:t>
              </a:r>
              <a:r>
                <a:rPr lang="es-MX" sz="1400" b="0" baseline="0">
                  <a:solidFill>
                    <a:schemeClr val="tx1"/>
                  </a:solidFill>
                  <a:latin typeface="Montserrat" pitchFamily="2" charset="77"/>
                </a:rPr>
                <a:t> de becas especiales </a:t>
              </a:r>
              <a:r>
                <a:rPr lang="es-MX" sz="1400" b="0">
                  <a:solidFill>
                    <a:schemeClr val="bg1"/>
                  </a:solidFill>
                  <a:latin typeface="Montserrat" pitchFamily="2" charset="77"/>
                </a:rPr>
                <a:t>(Consejería A.) </a:t>
              </a:r>
              <a:endParaRPr lang="es-MX" sz="1200" b="0">
                <a:solidFill>
                  <a:schemeClr val="bg1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44" name="CuadroTexto 43">
              <a:extLst>
                <a:ext uri="{FF2B5EF4-FFF2-40B4-BE49-F238E27FC236}">
                  <a16:creationId xmlns:a16="http://schemas.microsoft.com/office/drawing/2014/main" id="{309910D0-C399-E900-23C2-54C01548D416}"/>
                </a:ext>
              </a:extLst>
            </xdr:cNvPr>
            <xdr:cNvSpPr txBox="1"/>
          </xdr:nvSpPr>
          <xdr:spPr>
            <a:xfrm>
              <a:off x="17952098" y="12425532"/>
              <a:ext cx="3140932" cy="517453"/>
            </a:xfrm>
            <a:prstGeom prst="rect">
              <a:avLst/>
            </a:prstGeom>
            <a:solidFill>
              <a:schemeClr val="bg2">
                <a:lumMod val="9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4 de febrero de 2026</a:t>
              </a:r>
              <a:endParaRPr lang="es-MX" sz="1200" b="0">
                <a:solidFill>
                  <a:schemeClr val="tx2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130" name="CuadroTexto 129">
              <a:extLst>
                <a:ext uri="{FF2B5EF4-FFF2-40B4-BE49-F238E27FC236}">
                  <a16:creationId xmlns:a16="http://schemas.microsoft.com/office/drawing/2014/main" id="{111BCD40-873F-8247-AEB6-CBAB5138129E}"/>
                </a:ext>
              </a:extLst>
            </xdr:cNvPr>
            <xdr:cNvSpPr txBox="1"/>
          </xdr:nvSpPr>
          <xdr:spPr>
            <a:xfrm>
              <a:off x="17955880" y="13000751"/>
              <a:ext cx="3140932" cy="519711"/>
            </a:xfrm>
            <a:prstGeom prst="rect">
              <a:avLst/>
            </a:prstGeom>
            <a:solidFill>
              <a:schemeClr val="bg2">
                <a:lumMod val="9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5 de febrero 2026</a:t>
              </a:r>
              <a:endParaRPr lang="es-MX" sz="1200" b="0">
                <a:solidFill>
                  <a:schemeClr val="tx2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8C4CF20F-2773-E145-991D-803EE9B62FFC}"/>
                </a:ext>
              </a:extLst>
            </xdr:cNvPr>
            <xdr:cNvSpPr txBox="1"/>
          </xdr:nvSpPr>
          <xdr:spPr>
            <a:xfrm>
              <a:off x="17944069" y="14221729"/>
              <a:ext cx="3140932" cy="516272"/>
            </a:xfrm>
            <a:prstGeom prst="rect">
              <a:avLst/>
            </a:prstGeom>
            <a:solidFill>
              <a:schemeClr val="bg2">
                <a:lumMod val="50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accent6"/>
                  </a:solidFill>
                  <a:latin typeface="Montserrat" pitchFamily="2" charset="77"/>
                </a:rPr>
                <a:t>17 de</a:t>
              </a:r>
              <a:r>
                <a:rPr lang="es-MX" sz="1400" b="0" baseline="0">
                  <a:solidFill>
                    <a:schemeClr val="accent6"/>
                  </a:solidFill>
                  <a:latin typeface="Montserrat" pitchFamily="2" charset="77"/>
                </a:rPr>
                <a:t> noviembre 2025</a:t>
              </a:r>
              <a:endParaRPr lang="es-MX" sz="1200" b="0">
                <a:solidFill>
                  <a:schemeClr val="accent6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3E6431A7-AABE-064C-AF0B-9EEDDE30F744}"/>
                </a:ext>
              </a:extLst>
            </xdr:cNvPr>
            <xdr:cNvSpPr txBox="1"/>
          </xdr:nvSpPr>
          <xdr:spPr>
            <a:xfrm>
              <a:off x="17949295" y="14801911"/>
              <a:ext cx="3140932" cy="520113"/>
            </a:xfrm>
            <a:prstGeom prst="rect">
              <a:avLst/>
            </a:prstGeom>
            <a:solidFill>
              <a:schemeClr val="bg2">
                <a:lumMod val="50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accent6"/>
                  </a:solidFill>
                  <a:latin typeface="Montserrat" pitchFamily="2" charset="77"/>
                </a:rPr>
                <a:t>15 de diciembre 2025 </a:t>
              </a:r>
              <a:endParaRPr lang="es-MX" sz="1200" b="0">
                <a:solidFill>
                  <a:schemeClr val="accent6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151" name="CuadroTexto 150">
              <a:extLst>
                <a:ext uri="{FF2B5EF4-FFF2-40B4-BE49-F238E27FC236}">
                  <a16:creationId xmlns:a16="http://schemas.microsoft.com/office/drawing/2014/main" id="{D18B9911-4084-944F-9253-A2C9853D1918}"/>
                </a:ext>
              </a:extLst>
            </xdr:cNvPr>
            <xdr:cNvSpPr txBox="1"/>
          </xdr:nvSpPr>
          <xdr:spPr>
            <a:xfrm>
              <a:off x="17937484" y="13613068"/>
              <a:ext cx="3140932" cy="503117"/>
            </a:xfrm>
            <a:prstGeom prst="rect">
              <a:avLst/>
            </a:prstGeom>
            <a:solidFill>
              <a:schemeClr val="accent2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accent6"/>
                  </a:solidFill>
                  <a:latin typeface="Montserrat" pitchFamily="2" charset="77"/>
                </a:rPr>
                <a:t>6 - 7 de febrero</a:t>
              </a:r>
              <a:r>
                <a:rPr lang="es-MX" sz="1400" b="0" baseline="0">
                  <a:solidFill>
                    <a:schemeClr val="accent6"/>
                  </a:solidFill>
                  <a:latin typeface="Montserrat" pitchFamily="2" charset="77"/>
                </a:rPr>
                <a:t> 2026</a:t>
              </a:r>
              <a:endParaRPr lang="es-MX" sz="1200" b="0">
                <a:solidFill>
                  <a:schemeClr val="accent6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57" name="CuadroTexto 56">
              <a:extLst>
                <a:ext uri="{FF2B5EF4-FFF2-40B4-BE49-F238E27FC236}">
                  <a16:creationId xmlns:a16="http://schemas.microsoft.com/office/drawing/2014/main" id="{0730AB02-1668-4827-233A-1F35977F92A5}"/>
                </a:ext>
              </a:extLst>
            </xdr:cNvPr>
            <xdr:cNvSpPr txBox="1"/>
          </xdr:nvSpPr>
          <xdr:spPr>
            <a:xfrm>
              <a:off x="21170610" y="12425521"/>
              <a:ext cx="3151848" cy="517451"/>
            </a:xfrm>
            <a:prstGeom prst="rect">
              <a:avLst/>
            </a:prstGeom>
            <a:solidFill>
              <a:schemeClr val="bg2">
                <a:lumMod val="9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15 de abril</a:t>
              </a:r>
              <a:endParaRPr lang="es-MX" sz="1200" b="0">
                <a:solidFill>
                  <a:schemeClr val="tx2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70" name="CuadroTexto 69">
              <a:extLst>
                <a:ext uri="{FF2B5EF4-FFF2-40B4-BE49-F238E27FC236}">
                  <a16:creationId xmlns:a16="http://schemas.microsoft.com/office/drawing/2014/main" id="{483D67FD-68A9-9351-276C-072E396EBDE0}"/>
                </a:ext>
              </a:extLst>
            </xdr:cNvPr>
            <xdr:cNvSpPr txBox="1"/>
          </xdr:nvSpPr>
          <xdr:spPr>
            <a:xfrm>
              <a:off x="24384555" y="12425521"/>
              <a:ext cx="3153958" cy="517451"/>
            </a:xfrm>
            <a:prstGeom prst="rect">
              <a:avLst/>
            </a:prstGeom>
            <a:solidFill>
              <a:schemeClr val="bg2">
                <a:lumMod val="9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24 de junio</a:t>
              </a:r>
              <a:endParaRPr lang="es-MX" sz="1200" b="0">
                <a:solidFill>
                  <a:schemeClr val="tx2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83" name="CuadroTexto 82">
              <a:extLst>
                <a:ext uri="{FF2B5EF4-FFF2-40B4-BE49-F238E27FC236}">
                  <a16:creationId xmlns:a16="http://schemas.microsoft.com/office/drawing/2014/main" id="{86CA5429-F037-DB2C-1A48-F61B49D054F7}"/>
                </a:ext>
              </a:extLst>
            </xdr:cNvPr>
            <xdr:cNvSpPr txBox="1"/>
          </xdr:nvSpPr>
          <xdr:spPr>
            <a:xfrm>
              <a:off x="27616135" y="12425521"/>
              <a:ext cx="3173598" cy="517451"/>
            </a:xfrm>
            <a:prstGeom prst="rect">
              <a:avLst/>
            </a:prstGeom>
            <a:solidFill>
              <a:schemeClr val="bg2">
                <a:lumMod val="9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2 de septiembre</a:t>
              </a:r>
              <a:endParaRPr lang="es-MX" sz="1200" b="0">
                <a:solidFill>
                  <a:schemeClr val="tx2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96" name="CuadroTexto 95">
              <a:extLst>
                <a:ext uri="{FF2B5EF4-FFF2-40B4-BE49-F238E27FC236}">
                  <a16:creationId xmlns:a16="http://schemas.microsoft.com/office/drawing/2014/main" id="{8197F328-27D3-FD2E-C57E-56A95DF0529F}"/>
                </a:ext>
              </a:extLst>
            </xdr:cNvPr>
            <xdr:cNvSpPr txBox="1"/>
          </xdr:nvSpPr>
          <xdr:spPr>
            <a:xfrm>
              <a:off x="30862540" y="12425521"/>
              <a:ext cx="3155249" cy="517451"/>
            </a:xfrm>
            <a:prstGeom prst="rect">
              <a:avLst/>
            </a:prstGeom>
            <a:solidFill>
              <a:schemeClr val="bg2">
                <a:lumMod val="9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18 de noviembre</a:t>
              </a:r>
              <a:endParaRPr lang="es-MX" sz="1200" b="0">
                <a:solidFill>
                  <a:schemeClr val="tx2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109" name="CuadroTexto 108">
              <a:extLst>
                <a:ext uri="{FF2B5EF4-FFF2-40B4-BE49-F238E27FC236}">
                  <a16:creationId xmlns:a16="http://schemas.microsoft.com/office/drawing/2014/main" id="{1BC5B63C-21F0-41E2-59DA-90B68BD74981}"/>
                </a:ext>
              </a:extLst>
            </xdr:cNvPr>
            <xdr:cNvSpPr txBox="1"/>
          </xdr:nvSpPr>
          <xdr:spPr>
            <a:xfrm>
              <a:off x="34095412" y="12425521"/>
              <a:ext cx="3178513" cy="517451"/>
            </a:xfrm>
            <a:prstGeom prst="rect">
              <a:avLst/>
            </a:prstGeom>
            <a:solidFill>
              <a:schemeClr val="bg2">
                <a:lumMod val="9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10</a:t>
              </a:r>
              <a:r>
                <a:rPr lang="es-MX" sz="1400" b="0" baseline="0">
                  <a:solidFill>
                    <a:schemeClr val="tx1"/>
                  </a:solidFill>
                  <a:latin typeface="Montserrat" pitchFamily="2" charset="77"/>
                </a:rPr>
                <a:t> de febrero</a:t>
              </a:r>
              <a:endParaRPr lang="es-MX" sz="1200" b="0">
                <a:solidFill>
                  <a:schemeClr val="tx2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131" name="CuadroTexto 130">
              <a:extLst>
                <a:ext uri="{FF2B5EF4-FFF2-40B4-BE49-F238E27FC236}">
                  <a16:creationId xmlns:a16="http://schemas.microsoft.com/office/drawing/2014/main" id="{74686E04-EEA4-8441-8D4F-551423CCB449}"/>
                </a:ext>
              </a:extLst>
            </xdr:cNvPr>
            <xdr:cNvSpPr txBox="1"/>
          </xdr:nvSpPr>
          <xdr:spPr>
            <a:xfrm>
              <a:off x="21189367" y="13008768"/>
              <a:ext cx="3142420" cy="519710"/>
            </a:xfrm>
            <a:prstGeom prst="rect">
              <a:avLst/>
            </a:prstGeom>
            <a:solidFill>
              <a:schemeClr val="bg2">
                <a:lumMod val="9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16 de abril </a:t>
              </a:r>
              <a:endParaRPr lang="es-MX" sz="1200" b="0">
                <a:solidFill>
                  <a:schemeClr val="tx2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133" name="CuadroTexto 132">
              <a:extLst>
                <a:ext uri="{FF2B5EF4-FFF2-40B4-BE49-F238E27FC236}">
                  <a16:creationId xmlns:a16="http://schemas.microsoft.com/office/drawing/2014/main" id="{AC258F41-6C59-984F-8BB3-CBFB7DA529CA}"/>
                </a:ext>
              </a:extLst>
            </xdr:cNvPr>
            <xdr:cNvSpPr txBox="1"/>
          </xdr:nvSpPr>
          <xdr:spPr>
            <a:xfrm>
              <a:off x="24396812" y="12972651"/>
              <a:ext cx="3153958" cy="516525"/>
            </a:xfrm>
            <a:prstGeom prst="rect">
              <a:avLst/>
            </a:prstGeom>
            <a:solidFill>
              <a:schemeClr val="bg2">
                <a:lumMod val="9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25</a:t>
              </a:r>
              <a:r>
                <a:rPr lang="es-MX" sz="1400" b="0" baseline="0">
                  <a:solidFill>
                    <a:schemeClr val="tx1"/>
                  </a:solidFill>
                  <a:latin typeface="Montserrat" pitchFamily="2" charset="77"/>
                </a:rPr>
                <a:t> de junio</a:t>
              </a:r>
              <a:endParaRPr lang="es-MX" sz="1200" b="0">
                <a:solidFill>
                  <a:schemeClr val="tx2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134" name="CuadroTexto 133">
              <a:extLst>
                <a:ext uri="{FF2B5EF4-FFF2-40B4-BE49-F238E27FC236}">
                  <a16:creationId xmlns:a16="http://schemas.microsoft.com/office/drawing/2014/main" id="{4A02D636-D181-6C4B-B0E0-FBAF40352231}"/>
                </a:ext>
              </a:extLst>
            </xdr:cNvPr>
            <xdr:cNvSpPr txBox="1"/>
          </xdr:nvSpPr>
          <xdr:spPr>
            <a:xfrm>
              <a:off x="27628391" y="12972651"/>
              <a:ext cx="3173598" cy="516525"/>
            </a:xfrm>
            <a:prstGeom prst="rect">
              <a:avLst/>
            </a:prstGeom>
            <a:solidFill>
              <a:schemeClr val="bg2">
                <a:lumMod val="9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3 de septiembre</a:t>
              </a:r>
              <a:endParaRPr lang="es-MX" sz="1200" b="0">
                <a:solidFill>
                  <a:schemeClr val="tx2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135" name="CuadroTexto 134">
              <a:extLst>
                <a:ext uri="{FF2B5EF4-FFF2-40B4-BE49-F238E27FC236}">
                  <a16:creationId xmlns:a16="http://schemas.microsoft.com/office/drawing/2014/main" id="{A63CECD1-0DC4-594C-A009-3124A493E5A0}"/>
                </a:ext>
              </a:extLst>
            </xdr:cNvPr>
            <xdr:cNvSpPr txBox="1"/>
          </xdr:nvSpPr>
          <xdr:spPr>
            <a:xfrm>
              <a:off x="30874797" y="12972651"/>
              <a:ext cx="3155249" cy="516525"/>
            </a:xfrm>
            <a:prstGeom prst="rect">
              <a:avLst/>
            </a:prstGeom>
            <a:solidFill>
              <a:schemeClr val="bg2">
                <a:lumMod val="9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19 de noviembre</a:t>
              </a:r>
              <a:endParaRPr lang="es-MX" sz="1200" b="0">
                <a:solidFill>
                  <a:schemeClr val="tx2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136" name="CuadroTexto 135">
              <a:extLst>
                <a:ext uri="{FF2B5EF4-FFF2-40B4-BE49-F238E27FC236}">
                  <a16:creationId xmlns:a16="http://schemas.microsoft.com/office/drawing/2014/main" id="{D533F8F0-A9BF-204F-9359-6E3EFA5652AC}"/>
                </a:ext>
              </a:extLst>
            </xdr:cNvPr>
            <xdr:cNvSpPr txBox="1"/>
          </xdr:nvSpPr>
          <xdr:spPr>
            <a:xfrm>
              <a:off x="34095072" y="12974454"/>
              <a:ext cx="3178513" cy="516525"/>
            </a:xfrm>
            <a:prstGeom prst="rect">
              <a:avLst/>
            </a:prstGeom>
            <a:solidFill>
              <a:schemeClr val="bg2">
                <a:lumMod val="9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11 de febrero </a:t>
              </a:r>
              <a:endParaRPr lang="es-MX" sz="1200" b="0">
                <a:solidFill>
                  <a:schemeClr val="tx2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A3B31C9E-A93F-AE4A-8682-FFA6687D0C12}"/>
                </a:ext>
              </a:extLst>
            </xdr:cNvPr>
            <xdr:cNvSpPr txBox="1"/>
          </xdr:nvSpPr>
          <xdr:spPr>
            <a:xfrm>
              <a:off x="21177594" y="14229742"/>
              <a:ext cx="3142420" cy="516271"/>
            </a:xfrm>
            <a:prstGeom prst="rect">
              <a:avLst/>
            </a:prstGeom>
            <a:solidFill>
              <a:schemeClr val="bg2">
                <a:lumMod val="50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accent6"/>
                  </a:solidFill>
                  <a:latin typeface="Montserrat" pitchFamily="2" charset="77"/>
                </a:rPr>
                <a:t>09 de febrero 2026</a:t>
              </a:r>
              <a:endParaRPr lang="es-MX" sz="1200" b="0">
                <a:solidFill>
                  <a:schemeClr val="accent6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E7C313DC-F612-F846-9216-B5EF4554322D}"/>
                </a:ext>
              </a:extLst>
            </xdr:cNvPr>
            <xdr:cNvSpPr txBox="1"/>
          </xdr:nvSpPr>
          <xdr:spPr>
            <a:xfrm>
              <a:off x="24400220" y="14227707"/>
              <a:ext cx="3153958" cy="516271"/>
            </a:xfrm>
            <a:prstGeom prst="rect">
              <a:avLst/>
            </a:prstGeom>
            <a:solidFill>
              <a:schemeClr val="bg2">
                <a:lumMod val="50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accent6"/>
                  </a:solidFill>
                  <a:latin typeface="Montserrat" pitchFamily="2" charset="77"/>
                </a:rPr>
                <a:t>20 de abril 2026</a:t>
              </a:r>
              <a:endParaRPr lang="es-MX" sz="1200" b="0">
                <a:solidFill>
                  <a:schemeClr val="accent6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C2ED358E-149B-0547-AF9E-D5BD818B0B1B}"/>
                </a:ext>
              </a:extLst>
            </xdr:cNvPr>
            <xdr:cNvSpPr txBox="1"/>
          </xdr:nvSpPr>
          <xdr:spPr>
            <a:xfrm>
              <a:off x="27631799" y="14227707"/>
              <a:ext cx="3173598" cy="516271"/>
            </a:xfrm>
            <a:prstGeom prst="rect">
              <a:avLst/>
            </a:prstGeom>
            <a:solidFill>
              <a:schemeClr val="bg2">
                <a:lumMod val="50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accent6"/>
                  </a:solidFill>
                  <a:latin typeface="Montserrat" pitchFamily="2" charset="77"/>
                </a:rPr>
                <a:t>29 de</a:t>
              </a:r>
              <a:r>
                <a:rPr lang="es-MX" sz="1400" b="0" baseline="0">
                  <a:solidFill>
                    <a:schemeClr val="accent6"/>
                  </a:solidFill>
                  <a:latin typeface="Montserrat" pitchFamily="2" charset="77"/>
                </a:rPr>
                <a:t> junio </a:t>
              </a:r>
              <a:r>
                <a:rPr lang="es-MX" sz="1400" b="0">
                  <a:solidFill>
                    <a:schemeClr val="accent6"/>
                  </a:solidFill>
                  <a:latin typeface="Montserrat" pitchFamily="2" charset="77"/>
                </a:rPr>
                <a:t>2026</a:t>
              </a:r>
              <a:endParaRPr lang="es-MX" sz="1200" b="0">
                <a:solidFill>
                  <a:schemeClr val="accent6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D16A8523-289B-7743-ACE0-C582EAB9F8D7}"/>
                </a:ext>
              </a:extLst>
            </xdr:cNvPr>
            <xdr:cNvSpPr txBox="1"/>
          </xdr:nvSpPr>
          <xdr:spPr>
            <a:xfrm>
              <a:off x="30878207" y="14227707"/>
              <a:ext cx="3155249" cy="516271"/>
            </a:xfrm>
            <a:prstGeom prst="rect">
              <a:avLst/>
            </a:prstGeom>
            <a:solidFill>
              <a:schemeClr val="bg2">
                <a:lumMod val="50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accent6"/>
                  </a:solidFill>
                  <a:latin typeface="Montserrat" pitchFamily="2" charset="77"/>
                </a:rPr>
                <a:t>14 de septiembre 2026</a:t>
              </a:r>
              <a:endParaRPr lang="es-MX" sz="1200" b="0">
                <a:solidFill>
                  <a:schemeClr val="accent6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5893C4F3-B14E-9B41-95DE-8A4A541D9F10}"/>
                </a:ext>
              </a:extLst>
            </xdr:cNvPr>
            <xdr:cNvSpPr txBox="1"/>
          </xdr:nvSpPr>
          <xdr:spPr>
            <a:xfrm>
              <a:off x="34098481" y="14229508"/>
              <a:ext cx="3178513" cy="516271"/>
            </a:xfrm>
            <a:prstGeom prst="rect">
              <a:avLst/>
            </a:prstGeom>
            <a:solidFill>
              <a:schemeClr val="bg2">
                <a:lumMod val="50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accent6"/>
                  </a:solidFill>
                  <a:latin typeface="Montserrat" pitchFamily="2" charset="77"/>
                </a:rPr>
                <a:t>23 de noviembre 2026</a:t>
              </a:r>
              <a:endParaRPr lang="es-MX" sz="1200" b="0">
                <a:solidFill>
                  <a:schemeClr val="accent6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15" name="CuadroTexto 14">
              <a:extLst>
                <a:ext uri="{FF2B5EF4-FFF2-40B4-BE49-F238E27FC236}">
                  <a16:creationId xmlns:a16="http://schemas.microsoft.com/office/drawing/2014/main" id="{EDFD62A0-FCC1-864F-A062-6E9449D9DCBA}"/>
                </a:ext>
              </a:extLst>
            </xdr:cNvPr>
            <xdr:cNvSpPr txBox="1"/>
          </xdr:nvSpPr>
          <xdr:spPr>
            <a:xfrm>
              <a:off x="21182803" y="14809924"/>
              <a:ext cx="3142420" cy="520112"/>
            </a:xfrm>
            <a:prstGeom prst="rect">
              <a:avLst/>
            </a:prstGeom>
            <a:solidFill>
              <a:schemeClr val="bg2">
                <a:lumMod val="50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accent6"/>
                  </a:solidFill>
                  <a:latin typeface="Montserrat" pitchFamily="2" charset="77"/>
                </a:rPr>
                <a:t>9 de marzo 2026</a:t>
              </a:r>
              <a:endParaRPr lang="es-MX" sz="1200" b="0">
                <a:solidFill>
                  <a:schemeClr val="accent6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16" name="CuadroTexto 15">
              <a:extLst>
                <a:ext uri="{FF2B5EF4-FFF2-40B4-BE49-F238E27FC236}">
                  <a16:creationId xmlns:a16="http://schemas.microsoft.com/office/drawing/2014/main" id="{D2679885-C471-D049-BFEC-CDD6AE009A96}"/>
                </a:ext>
              </a:extLst>
            </xdr:cNvPr>
            <xdr:cNvSpPr txBox="1"/>
          </xdr:nvSpPr>
          <xdr:spPr>
            <a:xfrm>
              <a:off x="24405428" y="14807888"/>
              <a:ext cx="3153958" cy="520112"/>
            </a:xfrm>
            <a:prstGeom prst="rect">
              <a:avLst/>
            </a:prstGeom>
            <a:solidFill>
              <a:schemeClr val="bg2">
                <a:lumMod val="50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accent6"/>
                  </a:solidFill>
                  <a:latin typeface="Montserrat" pitchFamily="2" charset="77"/>
                </a:rPr>
                <a:t>18 de mayo 2026</a:t>
              </a:r>
              <a:endParaRPr lang="es-MX" sz="1200" b="0">
                <a:solidFill>
                  <a:schemeClr val="accent6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17" name="CuadroTexto 16">
              <a:extLst>
                <a:ext uri="{FF2B5EF4-FFF2-40B4-BE49-F238E27FC236}">
                  <a16:creationId xmlns:a16="http://schemas.microsoft.com/office/drawing/2014/main" id="{D6EA71DF-13F9-1249-A383-6F57B4EE2AB0}"/>
                </a:ext>
              </a:extLst>
            </xdr:cNvPr>
            <xdr:cNvSpPr txBox="1"/>
          </xdr:nvSpPr>
          <xdr:spPr>
            <a:xfrm>
              <a:off x="27637008" y="14807888"/>
              <a:ext cx="3173598" cy="520112"/>
            </a:xfrm>
            <a:prstGeom prst="rect">
              <a:avLst/>
            </a:prstGeom>
            <a:solidFill>
              <a:schemeClr val="bg2">
                <a:lumMod val="50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accent6"/>
                  </a:solidFill>
                  <a:latin typeface="Montserrat" pitchFamily="2" charset="77"/>
                </a:rPr>
                <a:t>27 de julio de 2026</a:t>
              </a:r>
              <a:endParaRPr lang="es-MX" sz="1200" b="0">
                <a:solidFill>
                  <a:schemeClr val="accent6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18" name="CuadroTexto 17">
              <a:extLst>
                <a:ext uri="{FF2B5EF4-FFF2-40B4-BE49-F238E27FC236}">
                  <a16:creationId xmlns:a16="http://schemas.microsoft.com/office/drawing/2014/main" id="{EC6CC3DF-340B-B14B-86D3-86DF47A9772D}"/>
                </a:ext>
              </a:extLst>
            </xdr:cNvPr>
            <xdr:cNvSpPr txBox="1"/>
          </xdr:nvSpPr>
          <xdr:spPr>
            <a:xfrm>
              <a:off x="30883415" y="14807888"/>
              <a:ext cx="3155249" cy="520112"/>
            </a:xfrm>
            <a:prstGeom prst="rect">
              <a:avLst/>
            </a:prstGeom>
            <a:solidFill>
              <a:schemeClr val="bg2">
                <a:lumMod val="50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accent6"/>
                  </a:solidFill>
                  <a:latin typeface="Montserrat" pitchFamily="2" charset="77"/>
                </a:rPr>
                <a:t>12 de octubre 2026</a:t>
              </a:r>
              <a:endParaRPr lang="es-MX" sz="1200" b="0">
                <a:solidFill>
                  <a:schemeClr val="accent6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19" name="CuadroTexto 18">
              <a:extLst>
                <a:ext uri="{FF2B5EF4-FFF2-40B4-BE49-F238E27FC236}">
                  <a16:creationId xmlns:a16="http://schemas.microsoft.com/office/drawing/2014/main" id="{6DE66CC8-BBFC-FC4F-9F7B-ECC419474E5D}"/>
                </a:ext>
              </a:extLst>
            </xdr:cNvPr>
            <xdr:cNvSpPr txBox="1"/>
          </xdr:nvSpPr>
          <xdr:spPr>
            <a:xfrm>
              <a:off x="34103690" y="14809689"/>
              <a:ext cx="3178513" cy="520112"/>
            </a:xfrm>
            <a:prstGeom prst="rect">
              <a:avLst/>
            </a:prstGeom>
            <a:solidFill>
              <a:schemeClr val="bg2">
                <a:lumMod val="50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accent6"/>
                  </a:solidFill>
                  <a:latin typeface="Montserrat" pitchFamily="2" charset="77"/>
                </a:rPr>
                <a:t>21 de diciembre 2026*</a:t>
              </a:r>
              <a:endParaRPr lang="es-MX" sz="1200" b="0">
                <a:solidFill>
                  <a:schemeClr val="accent6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152" name="CuadroTexto 151">
              <a:extLst>
                <a:ext uri="{FF2B5EF4-FFF2-40B4-BE49-F238E27FC236}">
                  <a16:creationId xmlns:a16="http://schemas.microsoft.com/office/drawing/2014/main" id="{EF600BBB-2C7B-8649-A820-FE4F886C1663}"/>
                </a:ext>
              </a:extLst>
            </xdr:cNvPr>
            <xdr:cNvSpPr txBox="1"/>
          </xdr:nvSpPr>
          <xdr:spPr>
            <a:xfrm>
              <a:off x="21171030" y="13621083"/>
              <a:ext cx="3142420" cy="503116"/>
            </a:xfrm>
            <a:prstGeom prst="rect">
              <a:avLst/>
            </a:prstGeom>
            <a:solidFill>
              <a:schemeClr val="accent2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accent6"/>
                  </a:solidFill>
                  <a:latin typeface="Montserrat" pitchFamily="2" charset="77"/>
                </a:rPr>
                <a:t>17 - 18 de abril 2026</a:t>
              </a:r>
              <a:endParaRPr lang="es-MX" sz="1200" b="0">
                <a:solidFill>
                  <a:schemeClr val="accent6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153" name="CuadroTexto 152">
              <a:extLst>
                <a:ext uri="{FF2B5EF4-FFF2-40B4-BE49-F238E27FC236}">
                  <a16:creationId xmlns:a16="http://schemas.microsoft.com/office/drawing/2014/main" id="{A5D4CC26-B6BC-7448-A38E-4ECEDE817580}"/>
                </a:ext>
              </a:extLst>
            </xdr:cNvPr>
            <xdr:cNvSpPr txBox="1"/>
          </xdr:nvSpPr>
          <xdr:spPr>
            <a:xfrm>
              <a:off x="24393656" y="13619047"/>
              <a:ext cx="3153958" cy="503116"/>
            </a:xfrm>
            <a:prstGeom prst="rect">
              <a:avLst/>
            </a:prstGeom>
            <a:solidFill>
              <a:schemeClr val="accent2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accent6"/>
                  </a:solidFill>
                  <a:latin typeface="Montserrat" pitchFamily="2" charset="77"/>
                </a:rPr>
                <a:t>25 - 26 de junio 2026</a:t>
              </a:r>
              <a:endParaRPr lang="es-MX" sz="1200" b="0">
                <a:solidFill>
                  <a:schemeClr val="accent6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154" name="CuadroTexto 153">
              <a:extLst>
                <a:ext uri="{FF2B5EF4-FFF2-40B4-BE49-F238E27FC236}">
                  <a16:creationId xmlns:a16="http://schemas.microsoft.com/office/drawing/2014/main" id="{61BCA83F-9AD7-224A-B4F3-66352CBBF9A3}"/>
                </a:ext>
              </a:extLst>
            </xdr:cNvPr>
            <xdr:cNvSpPr txBox="1"/>
          </xdr:nvSpPr>
          <xdr:spPr>
            <a:xfrm>
              <a:off x="27625235" y="13619047"/>
              <a:ext cx="3173598" cy="503116"/>
            </a:xfrm>
            <a:prstGeom prst="rect">
              <a:avLst/>
            </a:prstGeom>
            <a:solidFill>
              <a:schemeClr val="accent2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accent6"/>
                  </a:solidFill>
                  <a:latin typeface="Montserrat" pitchFamily="2" charset="77"/>
                </a:rPr>
                <a:t>4 - 5 septiembre de 2026</a:t>
              </a:r>
              <a:endParaRPr lang="es-MX" sz="1200" b="0">
                <a:solidFill>
                  <a:schemeClr val="accent6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155" name="CuadroTexto 154">
              <a:extLst>
                <a:ext uri="{FF2B5EF4-FFF2-40B4-BE49-F238E27FC236}">
                  <a16:creationId xmlns:a16="http://schemas.microsoft.com/office/drawing/2014/main" id="{0A2214E3-B746-2D4F-B464-483FEC7D254C}"/>
                </a:ext>
              </a:extLst>
            </xdr:cNvPr>
            <xdr:cNvSpPr txBox="1"/>
          </xdr:nvSpPr>
          <xdr:spPr>
            <a:xfrm>
              <a:off x="30871643" y="13619047"/>
              <a:ext cx="3155249" cy="503116"/>
            </a:xfrm>
            <a:prstGeom prst="rect">
              <a:avLst/>
            </a:prstGeom>
            <a:solidFill>
              <a:schemeClr val="accent2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accent6"/>
                  </a:solidFill>
                  <a:latin typeface="Montserrat" pitchFamily="2" charset="77"/>
                </a:rPr>
                <a:t>20 - 21 de noviembre 2026</a:t>
              </a:r>
              <a:endParaRPr lang="es-MX" sz="1200" b="0">
                <a:solidFill>
                  <a:schemeClr val="accent6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156" name="CuadroTexto 155">
              <a:extLst>
                <a:ext uri="{FF2B5EF4-FFF2-40B4-BE49-F238E27FC236}">
                  <a16:creationId xmlns:a16="http://schemas.microsoft.com/office/drawing/2014/main" id="{F68DDB97-E3CD-5D40-B4FC-5558B6559960}"/>
                </a:ext>
              </a:extLst>
            </xdr:cNvPr>
            <xdr:cNvSpPr txBox="1"/>
          </xdr:nvSpPr>
          <xdr:spPr>
            <a:xfrm>
              <a:off x="34091917" y="13620848"/>
              <a:ext cx="3178513" cy="503116"/>
            </a:xfrm>
            <a:prstGeom prst="rect">
              <a:avLst/>
            </a:prstGeom>
            <a:solidFill>
              <a:schemeClr val="accent2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accent6"/>
                  </a:solidFill>
                  <a:latin typeface="Montserrat" pitchFamily="2" charset="77"/>
                </a:rPr>
                <a:t>12 - 13 de febrero 2026</a:t>
              </a:r>
              <a:endParaRPr lang="es-MX" sz="1200" b="0">
                <a:solidFill>
                  <a:schemeClr val="accent6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122" name="CuadroTexto 121">
              <a:extLst>
                <a:ext uri="{FF2B5EF4-FFF2-40B4-BE49-F238E27FC236}">
                  <a16:creationId xmlns:a16="http://schemas.microsoft.com/office/drawing/2014/main" id="{E9E953FA-3BA6-C16F-4701-8964AE06B4A6}"/>
                </a:ext>
              </a:extLst>
            </xdr:cNvPr>
            <xdr:cNvSpPr txBox="1"/>
          </xdr:nvSpPr>
          <xdr:spPr>
            <a:xfrm>
              <a:off x="37360662" y="12338313"/>
              <a:ext cx="3080521" cy="509734"/>
            </a:xfrm>
            <a:prstGeom prst="rect">
              <a:avLst/>
            </a:prstGeom>
            <a:solidFill>
              <a:schemeClr val="bg2">
                <a:lumMod val="9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21 de abril</a:t>
              </a:r>
              <a:endParaRPr lang="es-MX" sz="1200" b="0">
                <a:solidFill>
                  <a:schemeClr val="tx2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137" name="CuadroTexto 136">
              <a:extLst>
                <a:ext uri="{FF2B5EF4-FFF2-40B4-BE49-F238E27FC236}">
                  <a16:creationId xmlns:a16="http://schemas.microsoft.com/office/drawing/2014/main" id="{7AE5EA4E-405C-4843-B750-B32C19DDB89B}"/>
                </a:ext>
              </a:extLst>
            </xdr:cNvPr>
            <xdr:cNvSpPr txBox="1"/>
          </xdr:nvSpPr>
          <xdr:spPr>
            <a:xfrm>
              <a:off x="37366349" y="12889816"/>
              <a:ext cx="3080521" cy="543791"/>
            </a:xfrm>
            <a:prstGeom prst="rect">
              <a:avLst/>
            </a:prstGeom>
            <a:solidFill>
              <a:schemeClr val="bg2">
                <a:lumMod val="9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22 de abril</a:t>
              </a:r>
              <a:endParaRPr lang="es-MX" sz="1200" b="0">
                <a:solidFill>
                  <a:schemeClr val="tx2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4A4099B0-07A8-6745-9720-B964FE9F5DE3}"/>
                </a:ext>
              </a:extLst>
            </xdr:cNvPr>
            <xdr:cNvSpPr txBox="1"/>
          </xdr:nvSpPr>
          <xdr:spPr>
            <a:xfrm>
              <a:off x="37377484" y="14194724"/>
              <a:ext cx="3080521" cy="539239"/>
            </a:xfrm>
            <a:prstGeom prst="rect">
              <a:avLst/>
            </a:prstGeom>
            <a:solidFill>
              <a:schemeClr val="bg2">
                <a:lumMod val="50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accent6"/>
                  </a:solidFill>
                  <a:latin typeface="Montserrat" pitchFamily="2" charset="77"/>
                </a:rPr>
                <a:t>15 de febrero 2027</a:t>
              </a:r>
              <a:endParaRPr lang="es-MX" sz="1200" b="0">
                <a:solidFill>
                  <a:schemeClr val="accent6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22" name="CuadroTexto 21">
              <a:extLst>
                <a:ext uri="{FF2B5EF4-FFF2-40B4-BE49-F238E27FC236}">
                  <a16:creationId xmlns:a16="http://schemas.microsoft.com/office/drawing/2014/main" id="{4B7B0B0A-0AA8-6C4A-9790-C508AEA37F2E}"/>
                </a:ext>
              </a:extLst>
            </xdr:cNvPr>
            <xdr:cNvSpPr txBox="1"/>
          </xdr:nvSpPr>
          <xdr:spPr>
            <a:xfrm>
              <a:off x="37382757" y="14798485"/>
              <a:ext cx="3080521" cy="544553"/>
            </a:xfrm>
            <a:prstGeom prst="rect">
              <a:avLst/>
            </a:prstGeom>
            <a:solidFill>
              <a:schemeClr val="bg2">
                <a:lumMod val="50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accent6"/>
                  </a:solidFill>
                  <a:latin typeface="Montserrat" pitchFamily="2" charset="77"/>
                </a:rPr>
                <a:t>15 de marzo 2027</a:t>
              </a:r>
              <a:endParaRPr lang="es-MX" sz="1200" b="0">
                <a:solidFill>
                  <a:schemeClr val="accent6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157" name="CuadroTexto 156">
              <a:extLst>
                <a:ext uri="{FF2B5EF4-FFF2-40B4-BE49-F238E27FC236}">
                  <a16:creationId xmlns:a16="http://schemas.microsoft.com/office/drawing/2014/main" id="{52AEF4C6-8F6C-7641-8BE4-C3CA3A5C4FF0}"/>
                </a:ext>
              </a:extLst>
            </xdr:cNvPr>
            <xdr:cNvSpPr txBox="1"/>
          </xdr:nvSpPr>
          <xdr:spPr>
            <a:xfrm>
              <a:off x="37370839" y="13562182"/>
              <a:ext cx="3080521" cy="525987"/>
            </a:xfrm>
            <a:prstGeom prst="rect">
              <a:avLst/>
            </a:prstGeom>
            <a:solidFill>
              <a:schemeClr val="accent2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accent6"/>
                  </a:solidFill>
                  <a:latin typeface="Montserrat" pitchFamily="2" charset="77"/>
                </a:rPr>
                <a:t>23 - 24 de abril 2027</a:t>
              </a:r>
              <a:endParaRPr lang="es-MX" sz="1200" b="0">
                <a:solidFill>
                  <a:schemeClr val="accent6"/>
                </a:solidFill>
                <a:latin typeface="Montserrat" pitchFamily="2" charset="77"/>
              </a:endParaRPr>
            </a:p>
          </xdr:txBody>
        </xdr:sp>
      </xdr:grpSp>
      <xdr:grpSp>
        <xdr:nvGrpSpPr>
          <xdr:cNvPr id="171" name="Grupo 170">
            <a:extLst>
              <a:ext uri="{FF2B5EF4-FFF2-40B4-BE49-F238E27FC236}">
                <a16:creationId xmlns:a16="http://schemas.microsoft.com/office/drawing/2014/main" id="{B34E5560-1251-2290-3D94-3831D7CCBC51}"/>
              </a:ext>
            </a:extLst>
          </xdr:cNvPr>
          <xdr:cNvGrpSpPr/>
        </xdr:nvGrpSpPr>
        <xdr:grpSpPr>
          <a:xfrm>
            <a:off x="10806930" y="15321342"/>
            <a:ext cx="29661620" cy="579058"/>
            <a:chOff x="10806930" y="15321342"/>
            <a:chExt cx="29661620" cy="579058"/>
          </a:xfrm>
        </xdr:grpSpPr>
        <xdr:sp macro="" textlink="">
          <xdr:nvSpPr>
            <xdr:cNvPr id="123" name="CuadroTexto 122">
              <a:extLst>
                <a:ext uri="{FF2B5EF4-FFF2-40B4-BE49-F238E27FC236}">
                  <a16:creationId xmlns:a16="http://schemas.microsoft.com/office/drawing/2014/main" id="{489C43C4-BBC4-6245-8F6E-3D651504A5E3}"/>
                </a:ext>
              </a:extLst>
            </xdr:cNvPr>
            <xdr:cNvSpPr txBox="1"/>
          </xdr:nvSpPr>
          <xdr:spPr>
            <a:xfrm>
              <a:off x="10806930" y="15330826"/>
              <a:ext cx="6916104" cy="554694"/>
            </a:xfrm>
            <a:prstGeom prst="rect">
              <a:avLst/>
            </a:prstGeom>
            <a:solidFill>
              <a:schemeClr val="bg2">
                <a:lumMod val="9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l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Plan de pagos</a:t>
              </a:r>
              <a:r>
                <a:rPr lang="es-MX" sz="1400" b="0" baseline="0">
                  <a:solidFill>
                    <a:schemeClr val="tx1"/>
                  </a:solidFill>
                  <a:latin typeface="Montserrat" pitchFamily="2" charset="77"/>
                </a:rPr>
                <a:t> </a:t>
              </a:r>
              <a:r>
                <a:rPr lang="es-MX" sz="1400" b="0">
                  <a:solidFill>
                    <a:schemeClr val="bg1"/>
                  </a:solidFill>
                  <a:latin typeface="Montserrat" pitchFamily="2" charset="77"/>
                </a:rPr>
                <a:t>(Tesorería) </a:t>
              </a:r>
              <a:endParaRPr lang="es-MX" sz="1200" b="0">
                <a:solidFill>
                  <a:schemeClr val="bg1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124" name="CuadroTexto 123">
              <a:extLst>
                <a:ext uri="{FF2B5EF4-FFF2-40B4-BE49-F238E27FC236}">
                  <a16:creationId xmlns:a16="http://schemas.microsoft.com/office/drawing/2014/main" id="{3B718508-0EF0-CF4C-82C4-7F10D016B0B2}"/>
                </a:ext>
              </a:extLst>
            </xdr:cNvPr>
            <xdr:cNvSpPr txBox="1"/>
          </xdr:nvSpPr>
          <xdr:spPr>
            <a:xfrm>
              <a:off x="17828046" y="15324768"/>
              <a:ext cx="3160102" cy="554618"/>
            </a:xfrm>
            <a:prstGeom prst="rect">
              <a:avLst/>
            </a:prstGeom>
            <a:solidFill>
              <a:srgbClr val="FFC000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endParaRPr lang="es-MX" sz="1200" b="0">
                <a:solidFill>
                  <a:schemeClr val="accent6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125" name="CuadroTexto 124">
              <a:extLst>
                <a:ext uri="{FF2B5EF4-FFF2-40B4-BE49-F238E27FC236}">
                  <a16:creationId xmlns:a16="http://schemas.microsoft.com/office/drawing/2014/main" id="{6554A32B-49A5-8943-A9C4-3D6BCF21B3AC}"/>
                </a:ext>
              </a:extLst>
            </xdr:cNvPr>
            <xdr:cNvSpPr txBox="1"/>
          </xdr:nvSpPr>
          <xdr:spPr>
            <a:xfrm>
              <a:off x="21080724" y="15332781"/>
              <a:ext cx="3152963" cy="554617"/>
            </a:xfrm>
            <a:prstGeom prst="rect">
              <a:avLst/>
            </a:prstGeom>
            <a:solidFill>
              <a:srgbClr val="FFC000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11 de febrero 2026</a:t>
              </a:r>
              <a:endParaRPr lang="es-MX" sz="1200" b="0">
                <a:solidFill>
                  <a:schemeClr val="tx1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158" name="CuadroTexto 157">
              <a:extLst>
                <a:ext uri="{FF2B5EF4-FFF2-40B4-BE49-F238E27FC236}">
                  <a16:creationId xmlns:a16="http://schemas.microsoft.com/office/drawing/2014/main" id="{E24216A9-C544-BD46-8A55-E594757DD732}"/>
                </a:ext>
              </a:extLst>
            </xdr:cNvPr>
            <xdr:cNvSpPr txBox="1"/>
          </xdr:nvSpPr>
          <xdr:spPr>
            <a:xfrm>
              <a:off x="24313892" y="15330745"/>
              <a:ext cx="3153958" cy="554617"/>
            </a:xfrm>
            <a:prstGeom prst="rect">
              <a:avLst/>
            </a:prstGeom>
            <a:solidFill>
              <a:srgbClr val="FFC000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22 de abril 2026</a:t>
              </a:r>
              <a:endParaRPr lang="es-MX" sz="1200" b="0">
                <a:solidFill>
                  <a:schemeClr val="tx1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164" name="CuadroTexto 163">
              <a:extLst>
                <a:ext uri="{FF2B5EF4-FFF2-40B4-BE49-F238E27FC236}">
                  <a16:creationId xmlns:a16="http://schemas.microsoft.com/office/drawing/2014/main" id="{FC68E306-B54D-0F40-9E24-3ABD04CD66EE}"/>
                </a:ext>
              </a:extLst>
            </xdr:cNvPr>
            <xdr:cNvSpPr txBox="1"/>
          </xdr:nvSpPr>
          <xdr:spPr>
            <a:xfrm>
              <a:off x="27545472" y="15330745"/>
              <a:ext cx="3177432" cy="554617"/>
            </a:xfrm>
            <a:prstGeom prst="rect">
              <a:avLst/>
            </a:prstGeom>
            <a:solidFill>
              <a:srgbClr val="FFC000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01 de julio de 2026</a:t>
              </a:r>
              <a:endParaRPr lang="es-MX" sz="1200" b="0">
                <a:solidFill>
                  <a:schemeClr val="tx1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165" name="CuadroTexto 164">
              <a:extLst>
                <a:ext uri="{FF2B5EF4-FFF2-40B4-BE49-F238E27FC236}">
                  <a16:creationId xmlns:a16="http://schemas.microsoft.com/office/drawing/2014/main" id="{5EFC6EA4-4C94-C346-AF8F-83C662C46FC5}"/>
                </a:ext>
              </a:extLst>
            </xdr:cNvPr>
            <xdr:cNvSpPr txBox="1"/>
          </xdr:nvSpPr>
          <xdr:spPr>
            <a:xfrm>
              <a:off x="30795713" y="15330745"/>
              <a:ext cx="3162917" cy="554617"/>
            </a:xfrm>
            <a:prstGeom prst="rect">
              <a:avLst/>
            </a:prstGeom>
            <a:solidFill>
              <a:srgbClr val="FFC000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16 de septiembre 2026</a:t>
              </a:r>
              <a:endParaRPr lang="es-MX" sz="1200" b="0">
                <a:solidFill>
                  <a:schemeClr val="tx1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166" name="CuadroTexto 165">
              <a:extLst>
                <a:ext uri="{FF2B5EF4-FFF2-40B4-BE49-F238E27FC236}">
                  <a16:creationId xmlns:a16="http://schemas.microsoft.com/office/drawing/2014/main" id="{9C832909-D9D6-F044-A111-009CF5C189FC}"/>
                </a:ext>
              </a:extLst>
            </xdr:cNvPr>
            <xdr:cNvSpPr txBox="1"/>
          </xdr:nvSpPr>
          <xdr:spPr>
            <a:xfrm>
              <a:off x="34023656" y="15332546"/>
              <a:ext cx="3182347" cy="554617"/>
            </a:xfrm>
            <a:prstGeom prst="rect">
              <a:avLst/>
            </a:prstGeom>
            <a:solidFill>
              <a:srgbClr val="FFC000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25 de noviembre 2026</a:t>
              </a:r>
              <a:endParaRPr lang="es-MX" sz="1200" b="0">
                <a:solidFill>
                  <a:schemeClr val="tx1"/>
                </a:solidFill>
                <a:latin typeface="Montserrat" pitchFamily="2" charset="77"/>
              </a:endParaRPr>
            </a:p>
          </xdr:txBody>
        </xdr:sp>
        <xdr:sp macro="" textlink="">
          <xdr:nvSpPr>
            <xdr:cNvPr id="167" name="CuadroTexto 166">
              <a:extLst>
                <a:ext uri="{FF2B5EF4-FFF2-40B4-BE49-F238E27FC236}">
                  <a16:creationId xmlns:a16="http://schemas.microsoft.com/office/drawing/2014/main" id="{DBE25428-02DD-F941-9CFC-986F798C2BE8}"/>
                </a:ext>
              </a:extLst>
            </xdr:cNvPr>
            <xdr:cNvSpPr txBox="1"/>
          </xdr:nvSpPr>
          <xdr:spPr>
            <a:xfrm>
              <a:off x="37293857" y="15321342"/>
              <a:ext cx="3174693" cy="579058"/>
            </a:xfrm>
            <a:prstGeom prst="rect">
              <a:avLst/>
            </a:prstGeom>
            <a:solidFill>
              <a:srgbClr val="FFC000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400" b="0">
                  <a:solidFill>
                    <a:schemeClr val="tx1"/>
                  </a:solidFill>
                  <a:latin typeface="Montserrat" pitchFamily="2" charset="77"/>
                </a:rPr>
                <a:t>17 de febrero2027</a:t>
              </a:r>
              <a:endParaRPr lang="es-MX" sz="1200" b="0">
                <a:solidFill>
                  <a:schemeClr val="tx1"/>
                </a:solidFill>
                <a:latin typeface="Montserrat" pitchFamily="2" charset="77"/>
              </a:endParaRPr>
            </a:p>
          </xdr:txBody>
        </xdr:sp>
      </xdr:grpSp>
    </xdr:grp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ría José Valdés" id="{3A5F997F-E48E-1446-8A41-60A031F918DB}" userId="S::mvaldes@upana.edu.gt::e179582d-3460-4c91-9099-73700daa0d49" providerId="AD"/>
</personList>
</file>

<file path=xl/theme/theme1.xml><?xml version="1.0" encoding="utf-8"?>
<a:theme xmlns:a="http://schemas.openxmlformats.org/drawingml/2006/main" name="Office 2013 - Tema de 2022">
  <a:themeElements>
    <a:clrScheme name="ILU">
      <a:dk1>
        <a:srgbClr val="000000"/>
      </a:dk1>
      <a:lt1>
        <a:srgbClr val="5D0096"/>
      </a:lt1>
      <a:dk2>
        <a:srgbClr val="F6AF00"/>
      </a:dk2>
      <a:lt2>
        <a:srgbClr val="FFFFFF"/>
      </a:lt2>
      <a:accent1>
        <a:srgbClr val="5D0096"/>
      </a:accent1>
      <a:accent2>
        <a:srgbClr val="8765BA"/>
      </a:accent2>
      <a:accent3>
        <a:srgbClr val="AC8CDC"/>
      </a:accent3>
      <a:accent4>
        <a:srgbClr val="BCA2E2"/>
      </a:accent4>
      <a:accent5>
        <a:srgbClr val="D7C8EC"/>
      </a:accent5>
      <a:accent6>
        <a:srgbClr val="FFFFFF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A13" dT="2025-07-24T21:20:29.66" personId="{3A5F997F-E48E-1446-8A41-60A031F918DB}" id="{E9E6E02E-AA18-B34E-B3AB-B7B1C01D235F}">
    <text>Holidays</text>
  </threadedComment>
  <threadedComment ref="S26" dT="2025-07-24T21:23:38.37" personId="{3A5F997F-E48E-1446-8A41-60A031F918DB}" id="{8D7A35E2-333A-6245-85EC-5749A9F2F796}">
    <text>Holly Week</text>
  </threadedComment>
  <threadedComment ref="AA37" dT="2025-07-24T21:36:49.05" personId="{3A5F997F-E48E-1446-8A41-60A031F918DB}" id="{D7B267A8-00B6-214A-B1F6-E856132DBD3C}">
    <text>Spring Break</text>
  </threadedComment>
  <threadedComment ref="AA47" dT="2025-07-24T21:29:30.50" personId="{3A5F997F-E48E-1446-8A41-60A031F918DB}" id="{37E573ED-AB7E-5045-84BC-32BA5446D060}">
    <text>Holidays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75272-F229-E141-98E7-5BD2DF8A0420}">
  <sheetPr>
    <pageSetUpPr fitToPage="1"/>
  </sheetPr>
  <dimension ref="A1:AS74"/>
  <sheetViews>
    <sheetView showGridLines="0" tabSelected="1" zoomScale="50" zoomScaleNormal="53" workbookViewId="0">
      <selection activeCell="AO77" sqref="AO77"/>
    </sheetView>
  </sheetViews>
  <sheetFormatPr baseColWidth="10" defaultColWidth="9.1640625" defaultRowHeight="14"/>
  <cols>
    <col min="1" max="1" width="3.83203125" style="1" customWidth="1"/>
    <col min="2" max="2" width="3.1640625" style="38" customWidth="1"/>
    <col min="3" max="9" width="4" style="1" customWidth="1"/>
    <col min="10" max="10" width="4" style="38" customWidth="1"/>
    <col min="11" max="17" width="4" style="1" customWidth="1"/>
    <col min="18" max="18" width="4" style="38" customWidth="1"/>
    <col min="19" max="25" width="4" style="1" customWidth="1"/>
    <col min="26" max="26" width="4" style="38" customWidth="1"/>
    <col min="27" max="33" width="4" style="1" customWidth="1"/>
    <col min="34" max="34" width="3.1640625" style="1" customWidth="1"/>
    <col min="35" max="35" width="3.83203125" style="1" customWidth="1"/>
    <col min="36" max="36" width="6.1640625" style="1" customWidth="1"/>
    <col min="37" max="37" width="3.5" style="1" customWidth="1"/>
    <col min="38" max="38" width="3.83203125" style="1" customWidth="1"/>
    <col min="39" max="39" width="4.6640625" style="1" customWidth="1"/>
    <col min="40" max="40" width="59" style="1" bestFit="1" customWidth="1"/>
    <col min="41" max="41" width="43.1640625" style="1" bestFit="1" customWidth="1"/>
    <col min="42" max="42" width="41.1640625" style="1" bestFit="1" customWidth="1"/>
    <col min="43" max="43" width="78.6640625" style="1" customWidth="1"/>
    <col min="44" max="44" width="57.33203125" style="1" bestFit="1" customWidth="1"/>
    <col min="45" max="45" width="45.1640625" style="1" customWidth="1"/>
    <col min="46" max="16384" width="9.1640625" style="1"/>
  </cols>
  <sheetData>
    <row r="1" spans="1:45">
      <c r="A1" s="7"/>
      <c r="B1" s="30"/>
      <c r="C1" s="7"/>
      <c r="D1" s="7"/>
      <c r="E1" s="7"/>
      <c r="F1" s="7"/>
      <c r="G1" s="7"/>
      <c r="H1" s="7"/>
      <c r="I1" s="7"/>
      <c r="J1" s="30"/>
      <c r="K1" s="7"/>
      <c r="L1" s="7"/>
      <c r="M1" s="7"/>
      <c r="N1" s="7"/>
      <c r="O1" s="7"/>
      <c r="P1" s="7"/>
      <c r="Q1" s="7"/>
      <c r="R1" s="30"/>
      <c r="S1" s="7"/>
      <c r="T1" s="7"/>
      <c r="U1" s="7"/>
      <c r="V1" s="7"/>
      <c r="W1" s="7"/>
      <c r="X1" s="7"/>
      <c r="Y1" s="7"/>
      <c r="Z1" s="30"/>
      <c r="AA1" s="7"/>
      <c r="AB1" s="7"/>
      <c r="AC1" s="7"/>
      <c r="AD1" s="7"/>
      <c r="AE1" s="7"/>
      <c r="AF1" s="7"/>
      <c r="AG1" s="7"/>
      <c r="AH1" s="7"/>
      <c r="AI1" s="7"/>
      <c r="AJ1" s="19"/>
      <c r="AK1" s="19"/>
      <c r="AL1" s="19"/>
      <c r="AM1" s="19"/>
      <c r="AN1" s="19"/>
      <c r="AO1" s="19"/>
      <c r="AP1" s="19"/>
      <c r="AQ1" s="19"/>
      <c r="AR1" s="19"/>
      <c r="AS1" s="19"/>
    </row>
    <row r="2" spans="1:45" ht="34" customHeight="1">
      <c r="A2" s="7"/>
      <c r="B2" s="54"/>
      <c r="C2" s="54"/>
      <c r="D2" s="54"/>
      <c r="E2" s="54"/>
      <c r="F2" s="54"/>
      <c r="G2" s="54"/>
      <c r="H2" s="54"/>
      <c r="I2" s="54"/>
      <c r="J2" s="54"/>
      <c r="K2" s="55" t="s">
        <v>0</v>
      </c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7"/>
      <c r="AI2" s="7"/>
      <c r="AJ2" s="19"/>
      <c r="AK2" s="19"/>
      <c r="AL2" s="19"/>
      <c r="AM2" s="19"/>
      <c r="AN2" s="19"/>
      <c r="AO2" s="19"/>
      <c r="AP2" s="19"/>
      <c r="AQ2" s="19"/>
      <c r="AR2" s="19"/>
      <c r="AS2" s="19"/>
    </row>
    <row r="3" spans="1:45" ht="34" customHeight="1">
      <c r="A3" s="7"/>
      <c r="B3" s="54"/>
      <c r="C3" s="54"/>
      <c r="D3" s="54"/>
      <c r="E3" s="54"/>
      <c r="F3" s="54"/>
      <c r="G3" s="54"/>
      <c r="H3" s="54"/>
      <c r="I3" s="54"/>
      <c r="J3" s="54"/>
      <c r="K3" s="56" t="s">
        <v>5</v>
      </c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7"/>
      <c r="AI3" s="7"/>
      <c r="AJ3" s="19"/>
      <c r="AK3" s="19"/>
      <c r="AL3" s="19"/>
      <c r="AM3" s="19"/>
      <c r="AN3" s="19"/>
      <c r="AO3" s="19"/>
      <c r="AP3" s="19"/>
      <c r="AQ3" s="19"/>
      <c r="AR3" s="19"/>
      <c r="AS3" s="19"/>
    </row>
    <row r="4" spans="1:45" ht="23" customHeight="1">
      <c r="A4" s="7"/>
      <c r="B4" s="31"/>
      <c r="C4" s="8"/>
      <c r="D4" s="8"/>
      <c r="E4" s="8"/>
      <c r="F4" s="8"/>
      <c r="G4" s="8"/>
      <c r="H4" s="8"/>
      <c r="I4" s="8"/>
      <c r="J4" s="31"/>
      <c r="K4" s="10"/>
      <c r="L4" s="9"/>
      <c r="M4" s="9"/>
      <c r="N4" s="9"/>
      <c r="O4" s="9"/>
      <c r="P4" s="9"/>
      <c r="Q4" s="9"/>
      <c r="R4" s="42"/>
      <c r="S4" s="9"/>
      <c r="T4" s="9"/>
      <c r="U4" s="9"/>
      <c r="V4" s="9"/>
      <c r="W4" s="9"/>
      <c r="X4" s="9"/>
      <c r="Y4" s="9"/>
      <c r="Z4" s="42"/>
      <c r="AA4" s="9"/>
      <c r="AB4" s="9"/>
      <c r="AC4" s="9"/>
      <c r="AD4" s="9"/>
      <c r="AE4" s="9"/>
      <c r="AF4" s="9"/>
      <c r="AG4" s="9"/>
      <c r="AH4" s="7"/>
      <c r="AI4" s="7"/>
      <c r="AJ4" s="19"/>
      <c r="AK4" s="19"/>
      <c r="AL4" s="19"/>
      <c r="AM4" s="19"/>
      <c r="AN4" s="19"/>
      <c r="AO4" s="19"/>
      <c r="AP4" s="19"/>
      <c r="AQ4" s="19"/>
      <c r="AR4" s="19"/>
      <c r="AS4" s="19"/>
    </row>
    <row r="5" spans="1:45" ht="20" customHeight="1">
      <c r="A5" s="11"/>
      <c r="B5" s="54"/>
      <c r="C5" s="54"/>
      <c r="D5" s="54"/>
      <c r="E5" s="54"/>
      <c r="F5" s="54"/>
      <c r="G5" s="54"/>
      <c r="H5" s="54"/>
      <c r="I5" s="54"/>
      <c r="J5" s="54"/>
      <c r="K5" s="7"/>
      <c r="L5" s="7"/>
      <c r="M5" s="7"/>
      <c r="N5" s="7"/>
      <c r="O5" s="7"/>
      <c r="P5" s="7"/>
      <c r="Q5" s="7"/>
      <c r="R5" s="30"/>
      <c r="S5" s="7"/>
      <c r="T5" s="7"/>
      <c r="U5" s="7"/>
      <c r="V5" s="7"/>
      <c r="W5" s="7"/>
      <c r="X5" s="7"/>
      <c r="Y5" s="7"/>
      <c r="Z5" s="30"/>
      <c r="AA5" s="7"/>
      <c r="AB5" s="7"/>
      <c r="AC5" s="7"/>
      <c r="AD5" s="7"/>
      <c r="AE5" s="7"/>
      <c r="AF5" s="7"/>
      <c r="AG5" s="7"/>
      <c r="AH5" s="7"/>
      <c r="AI5" s="7" t="s">
        <v>1</v>
      </c>
      <c r="AJ5" s="19"/>
      <c r="AK5" s="19"/>
      <c r="AL5" s="19"/>
      <c r="AM5" s="19"/>
      <c r="AN5" s="19"/>
      <c r="AO5" s="19"/>
      <c r="AP5" s="19"/>
      <c r="AQ5" s="19"/>
      <c r="AR5" s="19"/>
      <c r="AS5" s="19"/>
    </row>
    <row r="6" spans="1:45" s="2" customFormat="1" ht="41" customHeight="1">
      <c r="A6" s="12"/>
      <c r="B6" s="32"/>
      <c r="C6" s="52">
        <f ca="1">IF(MONTH(TODAY())=12,YEAR(TODAY())+1,YEAR(TODAY()))</f>
        <v>2026</v>
      </c>
      <c r="D6" s="52"/>
      <c r="E6" s="52"/>
      <c r="F6" s="52"/>
      <c r="G6" s="52"/>
      <c r="H6" s="13"/>
      <c r="I6" s="53" t="s">
        <v>2</v>
      </c>
      <c r="J6" s="53"/>
      <c r="K6" s="51">
        <v>9</v>
      </c>
      <c r="L6" s="51"/>
      <c r="M6" s="51"/>
      <c r="N6" s="25"/>
      <c r="O6" s="53" t="s">
        <v>3</v>
      </c>
      <c r="P6" s="53"/>
      <c r="Q6" s="53"/>
      <c r="R6" s="51">
        <v>2</v>
      </c>
      <c r="S6" s="51"/>
      <c r="T6" s="51"/>
      <c r="U6" s="24" t="s">
        <v>4</v>
      </c>
      <c r="V6" s="13"/>
      <c r="W6" s="13"/>
      <c r="X6" s="13"/>
      <c r="Y6" s="12"/>
      <c r="Z6" s="44"/>
      <c r="AA6" s="12"/>
      <c r="AB6" s="12"/>
      <c r="AC6" s="12"/>
      <c r="AD6" s="12"/>
      <c r="AE6" s="12"/>
      <c r="AF6" s="12"/>
      <c r="AG6" s="14"/>
      <c r="AH6" s="13"/>
      <c r="AI6" s="12"/>
      <c r="AJ6" s="18"/>
      <c r="AK6" s="18"/>
      <c r="AL6" s="18"/>
      <c r="AM6" s="18"/>
      <c r="AN6" s="18"/>
      <c r="AO6" s="18"/>
      <c r="AP6" s="18"/>
      <c r="AQ6" s="18"/>
      <c r="AR6" s="18"/>
      <c r="AS6" s="18"/>
    </row>
    <row r="7" spans="1:45">
      <c r="A7" s="7"/>
      <c r="B7" s="30"/>
      <c r="C7" s="7"/>
      <c r="D7" s="7"/>
      <c r="E7" s="7"/>
      <c r="F7" s="7"/>
      <c r="G7" s="7"/>
      <c r="H7" s="7"/>
      <c r="I7" s="7"/>
      <c r="J7" s="37"/>
      <c r="K7" s="7"/>
      <c r="L7" s="7"/>
      <c r="M7" s="7"/>
      <c r="N7" s="7"/>
      <c r="O7" s="7"/>
      <c r="P7" s="7"/>
      <c r="Q7" s="7"/>
      <c r="R7" s="37"/>
      <c r="S7" s="7"/>
      <c r="T7" s="7"/>
      <c r="U7" s="7"/>
      <c r="V7" s="7"/>
      <c r="W7" s="7"/>
      <c r="X7" s="7"/>
      <c r="Y7" s="7"/>
      <c r="Z7" s="37"/>
      <c r="AA7" s="7"/>
      <c r="AB7" s="7"/>
      <c r="AC7" s="7"/>
      <c r="AD7" s="7"/>
      <c r="AE7" s="7"/>
      <c r="AF7" s="7"/>
      <c r="AG7" s="7"/>
      <c r="AH7" s="7"/>
      <c r="AI7" s="7"/>
      <c r="AJ7" s="19"/>
      <c r="AK7" s="19"/>
      <c r="AL7" s="19"/>
      <c r="AM7" s="19"/>
      <c r="AN7" s="19"/>
      <c r="AO7" s="19"/>
      <c r="AP7" s="19"/>
      <c r="AQ7" s="19"/>
      <c r="AR7" s="19"/>
      <c r="AS7" s="19"/>
    </row>
    <row r="8" spans="1:45" s="2" customFormat="1" ht="21" customHeight="1">
      <c r="A8" s="12"/>
      <c r="B8" s="33"/>
      <c r="C8" s="49">
        <f ca="1">DATE(C6,K6,1)</f>
        <v>46266</v>
      </c>
      <c r="D8" s="49"/>
      <c r="E8" s="49"/>
      <c r="F8" s="49"/>
      <c r="G8" s="49"/>
      <c r="H8" s="49"/>
      <c r="I8" s="49"/>
      <c r="J8" s="39"/>
      <c r="K8" s="49">
        <f ca="1">DATE(YEAR(C8+42),MONTH(C8+42),1)</f>
        <v>46296</v>
      </c>
      <c r="L8" s="49"/>
      <c r="M8" s="49"/>
      <c r="N8" s="49"/>
      <c r="O8" s="49"/>
      <c r="P8" s="49"/>
      <c r="Q8" s="49"/>
      <c r="R8" s="39"/>
      <c r="S8" s="49">
        <f ca="1">DATE(YEAR(K8+42),MONTH(K8+42),1)</f>
        <v>46327</v>
      </c>
      <c r="T8" s="49"/>
      <c r="U8" s="49"/>
      <c r="V8" s="49"/>
      <c r="W8" s="49"/>
      <c r="X8" s="49"/>
      <c r="Y8" s="49"/>
      <c r="Z8" s="39"/>
      <c r="AA8" s="49">
        <f ca="1">DATE(YEAR(S8+42),MONTH(S8+42),1)</f>
        <v>46357</v>
      </c>
      <c r="AB8" s="49"/>
      <c r="AC8" s="49"/>
      <c r="AD8" s="49"/>
      <c r="AE8" s="49"/>
      <c r="AF8" s="49"/>
      <c r="AG8" s="49"/>
      <c r="AH8" s="13"/>
      <c r="AI8" s="7"/>
      <c r="AJ8" s="18"/>
      <c r="AK8" s="18"/>
      <c r="AL8" s="18"/>
      <c r="AM8" s="18"/>
      <c r="AN8" s="18"/>
      <c r="AO8" s="18"/>
      <c r="AP8" s="18"/>
      <c r="AQ8" s="18"/>
      <c r="AR8" s="18"/>
      <c r="AS8" s="18"/>
    </row>
    <row r="9" spans="1:45" s="3" customFormat="1" ht="16">
      <c r="A9" s="15"/>
      <c r="B9" s="34"/>
      <c r="C9" s="6" t="str">
        <f>CHOOSE(1+MOD($R$6+1-2,7),"D","L","M","M","J","V","S")</f>
        <v>L</v>
      </c>
      <c r="D9" s="6" t="str">
        <f>CHOOSE(1+MOD($R$6+2-2,7),"D","L","M","M","J","V","S")</f>
        <v>M</v>
      </c>
      <c r="E9" s="6" t="str">
        <f>CHOOSE(1+MOD($R$6+3-2,7),"D","L","M","M","J","V","S")</f>
        <v>M</v>
      </c>
      <c r="F9" s="6" t="str">
        <f>CHOOSE(1+MOD($R$6+4-2,7),"D","L","M","M","J","V","S")</f>
        <v>J</v>
      </c>
      <c r="G9" s="6" t="str">
        <f>CHOOSE(1+MOD($R$6+5-2,7),"D","L","M","M","J","V","S")</f>
        <v>V</v>
      </c>
      <c r="H9" s="6" t="str">
        <f>CHOOSE(1+MOD($R$6+6-2,7),"D","L","M","M","J","V","S")</f>
        <v>S</v>
      </c>
      <c r="I9" s="6" t="str">
        <f>CHOOSE(1+MOD($R$6+7-2,7),"D","L","M","M","J","V","S")</f>
        <v>D</v>
      </c>
      <c r="J9" s="29"/>
      <c r="K9" s="6" t="str">
        <f>CHOOSE(1+MOD($R$6+1-2,7),"D","L","M","M","J","V","S")</f>
        <v>L</v>
      </c>
      <c r="L9" s="6" t="str">
        <f>CHOOSE(1+MOD($R$6+2-2,7),"D","L","M","M","J","V","S")</f>
        <v>M</v>
      </c>
      <c r="M9" s="6" t="str">
        <f>CHOOSE(1+MOD($R$6+3-2,7),"D","L","M","M","J","V","S")</f>
        <v>M</v>
      </c>
      <c r="N9" s="6" t="str">
        <f>CHOOSE(1+MOD($R$6+4-2,7),"D","L","M","M","J","V","S")</f>
        <v>J</v>
      </c>
      <c r="O9" s="6" t="str">
        <f>CHOOSE(1+MOD($R$6+5-2,7),"D","L","M","M","J","V","S")</f>
        <v>V</v>
      </c>
      <c r="P9" s="6" t="str">
        <f>CHOOSE(1+MOD($R$6+6-2,7),"D","L","M","M","J","V","S")</f>
        <v>S</v>
      </c>
      <c r="Q9" s="6" t="str">
        <f>CHOOSE(1+MOD($R$6+7-2,7),"D","L","M","M","J","V","S")</f>
        <v>D</v>
      </c>
      <c r="R9" s="29"/>
      <c r="S9" s="6" t="str">
        <f>CHOOSE(1+MOD($R$6+1-2,7),"D","L","M","M","J","V","S")</f>
        <v>L</v>
      </c>
      <c r="T9" s="6" t="str">
        <f>CHOOSE(1+MOD($R$6+2-2,7),"D","L","M","M","J","V","S")</f>
        <v>M</v>
      </c>
      <c r="U9" s="6" t="str">
        <f>CHOOSE(1+MOD($R$6+3-2,7),"D","L","M","M","J","V","S")</f>
        <v>M</v>
      </c>
      <c r="V9" s="6" t="str">
        <f>CHOOSE(1+MOD($R$6+4-2,7),"D","L","M","M","J","V","S")</f>
        <v>J</v>
      </c>
      <c r="W9" s="6" t="str">
        <f>CHOOSE(1+MOD($R$6+5-2,7),"D","L","M","M","J","V","S")</f>
        <v>V</v>
      </c>
      <c r="X9" s="6" t="str">
        <f>CHOOSE(1+MOD($R$6+6-2,7),"D","L","M","M","J","V","S")</f>
        <v>S</v>
      </c>
      <c r="Y9" s="6" t="str">
        <f>CHOOSE(1+MOD($R$6+7-2,7),"D","L","M","M","J","V","S")</f>
        <v>D</v>
      </c>
      <c r="Z9" s="29"/>
      <c r="AA9" s="6" t="str">
        <f>CHOOSE(1+MOD($R$6+1-2,7),"D","L","M","M","J","V","S")</f>
        <v>L</v>
      </c>
      <c r="AB9" s="6" t="str">
        <f>CHOOSE(1+MOD($R$6+2-2,7),"D","L","M","M","J","V","S")</f>
        <v>M</v>
      </c>
      <c r="AC9" s="6" t="str">
        <f>CHOOSE(1+MOD($R$6+3-2,7),"D","L","M","M","J","V","S")</f>
        <v>M</v>
      </c>
      <c r="AD9" s="6" t="str">
        <f>CHOOSE(1+MOD($R$6+4-2,7),"D","L","M","M","J","V","S")</f>
        <v>J</v>
      </c>
      <c r="AE9" s="6" t="str">
        <f>CHOOSE(1+MOD($R$6+5-2,7),"D","L","M","M","J","V","S")</f>
        <v>V</v>
      </c>
      <c r="AF9" s="6" t="str">
        <f>CHOOSE(1+MOD($R$6+6-2,7),"D","L","M","M","J","V","S")</f>
        <v>S</v>
      </c>
      <c r="AG9" s="6" t="str">
        <f>CHOOSE(1+MOD($R$6+7-2,7),"D","L","M","M","J","V","S")</f>
        <v>D</v>
      </c>
      <c r="AH9" s="15"/>
      <c r="AI9" s="7"/>
      <c r="AJ9" s="22"/>
      <c r="AK9" s="22"/>
      <c r="AL9" s="22"/>
      <c r="AM9" s="22"/>
      <c r="AN9" s="22"/>
      <c r="AO9" s="22"/>
      <c r="AP9" s="22"/>
      <c r="AQ9" s="22"/>
      <c r="AR9" s="22"/>
      <c r="AS9" s="22"/>
    </row>
    <row r="10" spans="1:45" s="4" customFormat="1" ht="18" customHeight="1">
      <c r="A10" s="17"/>
      <c r="B10" s="35"/>
      <c r="C10" s="5" t="str">
        <f ca="1">IF(WEEKDAY(C8,1)=MOD($R$6-1,7)+1,C8,"")</f>
        <v/>
      </c>
      <c r="D10" s="5">
        <f ca="1">IF(C10="",IF(WEEKDAY(C8,1)=MOD($R$6,7)+1,C8,""),C10+1)</f>
        <v>46266</v>
      </c>
      <c r="E10" s="5">
        <f ca="1">IF(D10="",IF(WEEKDAY(C8,1)=MOD($R$6+1,7)+1,C8,""),D10+1)</f>
        <v>46267</v>
      </c>
      <c r="F10" s="5">
        <f ca="1">IF(E10="",IF(WEEKDAY(C8,1)=MOD($R$6+2,7)+1,C8,""),E10+1)</f>
        <v>46268</v>
      </c>
      <c r="G10" s="5">
        <f ca="1">IF(F10="",IF(WEEKDAY(C8,1)=MOD($R$6+3,7)+1,C8,""),F10+1)</f>
        <v>46269</v>
      </c>
      <c r="H10" s="23">
        <f ca="1">IF(G10="",IF(WEEKDAY(C8,1)=MOD($R$6+4,7)+1,C8,""),G10+1)</f>
        <v>46270</v>
      </c>
      <c r="I10" s="23">
        <f ca="1">IF(H10="",IF(WEEKDAY(C8,1)=MOD($R$6+5,7)+1,C8,""),H10+1)</f>
        <v>46271</v>
      </c>
      <c r="J10" s="29"/>
      <c r="K10" s="5" t="str">
        <f ca="1">IF(WEEKDAY(K8,1)=MOD($R$6-1,7)+1,K8,"")</f>
        <v/>
      </c>
      <c r="L10" s="5" t="str">
        <f ca="1">IF(K10="",IF(WEEKDAY(K8,1)=MOD($R$6,7)+1,K8,""),K10+1)</f>
        <v/>
      </c>
      <c r="M10" s="5" t="str">
        <f ca="1">IF(L10="",IF(WEEKDAY(K8,1)=MOD($R$6+1,7)+1,K8,""),L10+1)</f>
        <v/>
      </c>
      <c r="N10" s="5">
        <f ca="1">IF(M10="",IF(WEEKDAY(K8,1)=MOD($R$6+2,7)+1,K8,""),M10+1)</f>
        <v>46296</v>
      </c>
      <c r="O10" s="5">
        <f ca="1">IF(N10="",IF(WEEKDAY(K8,1)=MOD($R$6+3,7)+1,K8,""),N10+1)</f>
        <v>46297</v>
      </c>
      <c r="P10" s="23">
        <f ca="1">IF(O10="",IF(WEEKDAY(K8,1)=MOD($R$6+4,7)+1,K8,""),O10+1)</f>
        <v>46298</v>
      </c>
      <c r="Q10" s="23">
        <f ca="1">IF(P10="",IF(WEEKDAY(K8,1)=MOD($R$6+5,7)+1,K8,""),P10+1)</f>
        <v>46299</v>
      </c>
      <c r="R10" s="29"/>
      <c r="S10" s="5" t="str">
        <f ca="1">IF(WEEKDAY(S8,1)=MOD($R$6-1,7)+1,S8,"")</f>
        <v/>
      </c>
      <c r="T10" s="5" t="str">
        <f ca="1">IF(S10="",IF(WEEKDAY(S8,1)=MOD($R$6,7)+1,S8,""),S10+1)</f>
        <v/>
      </c>
      <c r="U10" s="5" t="str">
        <f ca="1">IF(T10="",IF(WEEKDAY(S8,1)=MOD($R$6+1,7)+1,S8,""),T10+1)</f>
        <v/>
      </c>
      <c r="V10" s="5" t="str">
        <f ca="1">IF(U10="",IF(WEEKDAY(S8,1)=MOD($R$6+2,7)+1,S8,""),U10+1)</f>
        <v/>
      </c>
      <c r="W10" s="5" t="str">
        <f ca="1">IF(V10="",IF(WEEKDAY(S8,1)=MOD($R$6+3,7)+1,S8,""),V10+1)</f>
        <v/>
      </c>
      <c r="X10" s="23" t="str">
        <f ca="1">IF(W10="",IF(WEEKDAY(S8,1)=MOD($R$6+4,7)+1,S8,""),W10+1)</f>
        <v/>
      </c>
      <c r="Y10" s="23">
        <f ca="1">IF(X10="",IF(WEEKDAY(S8,1)=MOD($R$6+5,7)+1,S8,""),X10+1)</f>
        <v>46327</v>
      </c>
      <c r="Z10" s="29">
        <v>3</v>
      </c>
      <c r="AA10" s="26" t="str">
        <f ca="1">IF(WEEKDAY(AA8,1)=MOD($R$6-1,7)+1,AA8,"")</f>
        <v/>
      </c>
      <c r="AB10" s="26">
        <f ca="1">IF(AA10="",IF(WEEKDAY(AA8,1)=MOD($R$6,7)+1,AA8,""),AA10+1)</f>
        <v>46357</v>
      </c>
      <c r="AC10" s="26">
        <f ca="1">IF(AB10="",IF(WEEKDAY(AA8,1)=MOD($R$6+1,7)+1,AA8,""),AB10+1)</f>
        <v>46358</v>
      </c>
      <c r="AD10" s="26">
        <f ca="1">IF(AC10="",IF(WEEKDAY(AA8,1)=MOD($R$6+2,7)+1,AA8,""),AC10+1)</f>
        <v>46359</v>
      </c>
      <c r="AE10" s="26">
        <f ca="1">IF(AD10="",IF(WEEKDAY(AA8,1)=MOD($R$6+3,7)+1,AA8,""),AD10+1)</f>
        <v>46360</v>
      </c>
      <c r="AF10" s="23">
        <f ca="1">IF(AE10="",IF(WEEKDAY(AA8,1)=MOD($R$6+4,7)+1,AA8,""),AE10+1)</f>
        <v>46361</v>
      </c>
      <c r="AG10" s="23">
        <f ca="1">IF(AF10="",IF(WEEKDAY(AA8,1)=MOD($R$6+5,7)+1,AA8,""),AF10+1)</f>
        <v>46362</v>
      </c>
      <c r="AH10" s="15"/>
      <c r="AI10" s="7"/>
      <c r="AJ10" s="20"/>
      <c r="AK10" s="20"/>
      <c r="AL10" s="20"/>
      <c r="AM10" s="20"/>
      <c r="AN10" s="20"/>
      <c r="AO10" s="20"/>
      <c r="AP10" s="20"/>
      <c r="AQ10" s="20"/>
      <c r="AR10" s="20"/>
      <c r="AS10" s="20"/>
    </row>
    <row r="11" spans="1:45" s="4" customFormat="1" ht="18" customHeight="1">
      <c r="A11" s="17"/>
      <c r="B11" s="35"/>
      <c r="C11" s="5">
        <f ca="1">IF(I10="","",IF(MONTH(I10+1)&lt;&gt;MONTH(I10),"",I10+1))</f>
        <v>46272</v>
      </c>
      <c r="D11" s="5">
        <f ca="1">IF(C11="","",IF(MONTH(C11+1)&lt;&gt;MONTH(C11),"",C11+1))</f>
        <v>46273</v>
      </c>
      <c r="E11" s="5">
        <f t="shared" ref="E11:I15" ca="1" si="0">IF(D11="","",IF(MONTH(D11+1)&lt;&gt;MONTH(D11),"",D11+1))</f>
        <v>46274</v>
      </c>
      <c r="F11" s="5">
        <f t="shared" ca="1" si="0"/>
        <v>46275</v>
      </c>
      <c r="G11" s="5">
        <f t="shared" ca="1" si="0"/>
        <v>46276</v>
      </c>
      <c r="H11" s="23">
        <f t="shared" ca="1" si="0"/>
        <v>46277</v>
      </c>
      <c r="I11" s="23">
        <f t="shared" ca="1" si="0"/>
        <v>46278</v>
      </c>
      <c r="J11" s="29"/>
      <c r="K11" s="5">
        <f ca="1">IF(Q10="","",IF(MONTH(Q10+1)&lt;&gt;MONTH(Q10),"",Q10+1))</f>
        <v>46300</v>
      </c>
      <c r="L11" s="5">
        <f ca="1">IF(K11="","",IF(MONTH(K11+1)&lt;&gt;MONTH(K11),"",K11+1))</f>
        <v>46301</v>
      </c>
      <c r="M11" s="5">
        <f t="shared" ref="M11:Q15" ca="1" si="1">IF(L11="","",IF(MONTH(L11+1)&lt;&gt;MONTH(L11),"",L11+1))</f>
        <v>46302</v>
      </c>
      <c r="N11" s="5">
        <f t="shared" ca="1" si="1"/>
        <v>46303</v>
      </c>
      <c r="O11" s="5">
        <f t="shared" ca="1" si="1"/>
        <v>46304</v>
      </c>
      <c r="P11" s="23">
        <f t="shared" ca="1" si="1"/>
        <v>46305</v>
      </c>
      <c r="Q11" s="23">
        <f t="shared" ca="1" si="1"/>
        <v>46306</v>
      </c>
      <c r="R11" s="29"/>
      <c r="S11" s="5">
        <f ca="1">IF(Y10="","",IF(MONTH(Y10+1)&lt;&gt;MONTH(Y10),"",Y10+1))</f>
        <v>46328</v>
      </c>
      <c r="T11" s="5">
        <f ca="1">IF(S11="","",IF(MONTH(S11+1)&lt;&gt;MONTH(S11),"",S11+1))</f>
        <v>46329</v>
      </c>
      <c r="U11" s="5">
        <f t="shared" ref="U11:Y15" ca="1" si="2">IF(T11="","",IF(MONTH(T11+1)&lt;&gt;MONTH(T11),"",T11+1))</f>
        <v>46330</v>
      </c>
      <c r="V11" s="5">
        <f t="shared" ca="1" si="2"/>
        <v>46331</v>
      </c>
      <c r="W11" s="5">
        <f t="shared" ca="1" si="2"/>
        <v>46332</v>
      </c>
      <c r="X11" s="23">
        <f t="shared" ca="1" si="2"/>
        <v>46333</v>
      </c>
      <c r="Y11" s="23">
        <f t="shared" ca="1" si="2"/>
        <v>46334</v>
      </c>
      <c r="Z11" s="29">
        <v>4</v>
      </c>
      <c r="AA11" s="26">
        <f ca="1">IF(AG10="","",IF(MONTH(AG10+1)&lt;&gt;MONTH(AG10),"",AG10+1))</f>
        <v>46363</v>
      </c>
      <c r="AB11" s="26">
        <f ca="1">IF(AA11="","",IF(MONTH(AA11+1)&lt;&gt;MONTH(AA11),"",AA11+1))</f>
        <v>46364</v>
      </c>
      <c r="AC11" s="26">
        <f t="shared" ref="AC11:AG15" ca="1" si="3">IF(AB11="","",IF(MONTH(AB11+1)&lt;&gt;MONTH(AB11),"",AB11+1))</f>
        <v>46365</v>
      </c>
      <c r="AD11" s="26">
        <f t="shared" ca="1" si="3"/>
        <v>46366</v>
      </c>
      <c r="AE11" s="26">
        <f t="shared" ca="1" si="3"/>
        <v>46367</v>
      </c>
      <c r="AF11" s="23">
        <f t="shared" ca="1" si="3"/>
        <v>46368</v>
      </c>
      <c r="AG11" s="23">
        <f t="shared" ca="1" si="3"/>
        <v>46369</v>
      </c>
      <c r="AH11" s="15"/>
      <c r="AI11" s="7"/>
      <c r="AJ11" s="20"/>
      <c r="AK11" s="20"/>
      <c r="AL11" s="20"/>
      <c r="AM11" s="20"/>
      <c r="AN11" s="20"/>
      <c r="AO11" s="20"/>
      <c r="AP11" s="20"/>
      <c r="AQ11" s="20"/>
      <c r="AR11" s="20"/>
      <c r="AS11" s="20"/>
    </row>
    <row r="12" spans="1:45" s="4" customFormat="1" ht="18" customHeight="1">
      <c r="A12" s="17"/>
      <c r="B12" s="35"/>
      <c r="C12" s="5">
        <f ca="1">IF(I11="","",IF(MONTH(I11+1)&lt;&gt;MONTH(I11),"",I11+1))</f>
        <v>46279</v>
      </c>
      <c r="D12" s="5">
        <f ca="1">IF(C12="","",IF(MONTH(C12+1)&lt;&gt;MONTH(C12),"",C12+1))</f>
        <v>46280</v>
      </c>
      <c r="E12" s="5">
        <f t="shared" ca="1" si="0"/>
        <v>46281</v>
      </c>
      <c r="F12" s="5">
        <f t="shared" ca="1" si="0"/>
        <v>46282</v>
      </c>
      <c r="G12" s="5">
        <f t="shared" ca="1" si="0"/>
        <v>46283</v>
      </c>
      <c r="H12" s="23">
        <f t="shared" ca="1" si="0"/>
        <v>46284</v>
      </c>
      <c r="I12" s="23">
        <f t="shared" ca="1" si="0"/>
        <v>46285</v>
      </c>
      <c r="J12" s="29"/>
      <c r="K12" s="5">
        <f ca="1">IF(Q11="","",IF(MONTH(Q11+1)&lt;&gt;MONTH(Q11),"",Q11+1))</f>
        <v>46307</v>
      </c>
      <c r="L12" s="5">
        <f ca="1">IF(K12="","",IF(MONTH(K12+1)&lt;&gt;MONTH(K12),"",K12+1))</f>
        <v>46308</v>
      </c>
      <c r="M12" s="5">
        <f t="shared" ca="1" si="1"/>
        <v>46309</v>
      </c>
      <c r="N12" s="5">
        <f t="shared" ca="1" si="1"/>
        <v>46310</v>
      </c>
      <c r="O12" s="5">
        <f t="shared" ca="1" si="1"/>
        <v>46311</v>
      </c>
      <c r="P12" s="23">
        <f t="shared" ca="1" si="1"/>
        <v>46312</v>
      </c>
      <c r="Q12" s="23">
        <f t="shared" ca="1" si="1"/>
        <v>46313</v>
      </c>
      <c r="R12" s="29"/>
      <c r="S12" s="5">
        <f ca="1">IF(Y11="","",IF(MONTH(Y11+1)&lt;&gt;MONTH(Y11),"",Y11+1))</f>
        <v>46335</v>
      </c>
      <c r="T12" s="5">
        <f ca="1">IF(S12="","",IF(MONTH(S12+1)&lt;&gt;MONTH(S12),"",S12+1))</f>
        <v>46336</v>
      </c>
      <c r="U12" s="5">
        <f t="shared" ca="1" si="2"/>
        <v>46337</v>
      </c>
      <c r="V12" s="5">
        <f t="shared" ca="1" si="2"/>
        <v>46338</v>
      </c>
      <c r="W12" s="5">
        <f t="shared" ca="1" si="2"/>
        <v>46339</v>
      </c>
      <c r="X12" s="23">
        <f t="shared" ca="1" si="2"/>
        <v>46340</v>
      </c>
      <c r="Y12" s="23">
        <f t="shared" ca="1" si="2"/>
        <v>46341</v>
      </c>
      <c r="Z12" s="29">
        <v>5</v>
      </c>
      <c r="AA12" s="26">
        <f ca="1">IF(AG11="","",IF(MONTH(AG11+1)&lt;&gt;MONTH(AG11),"",AG11+1))</f>
        <v>46370</v>
      </c>
      <c r="AB12" s="26">
        <f ca="1">IF(AA12="","",IF(MONTH(AA12+1)&lt;&gt;MONTH(AA12),"",AA12+1))</f>
        <v>46371</v>
      </c>
      <c r="AC12" s="26">
        <f t="shared" ca="1" si="3"/>
        <v>46372</v>
      </c>
      <c r="AD12" s="26">
        <f t="shared" ca="1" si="3"/>
        <v>46373</v>
      </c>
      <c r="AE12" s="26">
        <f t="shared" ca="1" si="3"/>
        <v>46374</v>
      </c>
      <c r="AF12" s="23">
        <f t="shared" ca="1" si="3"/>
        <v>46375</v>
      </c>
      <c r="AG12" s="23">
        <f t="shared" ca="1" si="3"/>
        <v>46376</v>
      </c>
      <c r="AH12" s="15"/>
      <c r="AI12" s="7"/>
      <c r="AJ12" s="20"/>
      <c r="AK12" s="20"/>
      <c r="AL12" s="20"/>
      <c r="AM12" s="20"/>
      <c r="AN12" s="20"/>
      <c r="AO12" s="20"/>
      <c r="AP12" s="20"/>
      <c r="AQ12" s="20"/>
      <c r="AR12" s="20"/>
      <c r="AS12" s="20"/>
    </row>
    <row r="13" spans="1:45" s="4" customFormat="1" ht="18" customHeight="1">
      <c r="A13" s="17"/>
      <c r="B13" s="35"/>
      <c r="C13" s="5">
        <f ca="1">IF(I12="","",IF(MONTH(I12+1)&lt;&gt;MONTH(I12),"",I12+1))</f>
        <v>46286</v>
      </c>
      <c r="D13" s="5">
        <f ca="1">IF(C13="","",IF(MONTH(C13+1)&lt;&gt;MONTH(C13),"",C13+1))</f>
        <v>46287</v>
      </c>
      <c r="E13" s="5">
        <f t="shared" ca="1" si="0"/>
        <v>46288</v>
      </c>
      <c r="F13" s="5">
        <f t="shared" ca="1" si="0"/>
        <v>46289</v>
      </c>
      <c r="G13" s="5">
        <f t="shared" ca="1" si="0"/>
        <v>46290</v>
      </c>
      <c r="H13" s="23">
        <f t="shared" ca="1" si="0"/>
        <v>46291</v>
      </c>
      <c r="I13" s="23">
        <f t="shared" ca="1" si="0"/>
        <v>46292</v>
      </c>
      <c r="J13" s="29"/>
      <c r="K13" s="5">
        <f ca="1">IF(Q12="","",IF(MONTH(Q12+1)&lt;&gt;MONTH(Q12),"",Q12+1))</f>
        <v>46314</v>
      </c>
      <c r="L13" s="5">
        <f ca="1">IF(K13="","",IF(MONTH(K13+1)&lt;&gt;MONTH(K13),"",K13+1))</f>
        <v>46315</v>
      </c>
      <c r="M13" s="5">
        <f t="shared" ca="1" si="1"/>
        <v>46316</v>
      </c>
      <c r="N13" s="5">
        <f t="shared" ca="1" si="1"/>
        <v>46317</v>
      </c>
      <c r="O13" s="5">
        <f t="shared" ca="1" si="1"/>
        <v>46318</v>
      </c>
      <c r="P13" s="23">
        <f t="shared" ca="1" si="1"/>
        <v>46319</v>
      </c>
      <c r="Q13" s="23">
        <f t="shared" ca="1" si="1"/>
        <v>46320</v>
      </c>
      <c r="R13" s="29">
        <v>1</v>
      </c>
      <c r="S13" s="26">
        <f ca="1">IF(Y12="","",IF(MONTH(Y12+1)&lt;&gt;MONTH(Y12),"",Y12+1))</f>
        <v>46342</v>
      </c>
      <c r="T13" s="26">
        <f ca="1">IF(S13="","",IF(MONTH(S13+1)&lt;&gt;MONTH(S13),"",S13+1))</f>
        <v>46343</v>
      </c>
      <c r="U13" s="26">
        <f t="shared" ca="1" si="2"/>
        <v>46344</v>
      </c>
      <c r="V13" s="26">
        <f t="shared" ca="1" si="2"/>
        <v>46345</v>
      </c>
      <c r="W13" s="26">
        <f t="shared" ca="1" si="2"/>
        <v>46346</v>
      </c>
      <c r="X13" s="23">
        <f t="shared" ca="1" si="2"/>
        <v>46347</v>
      </c>
      <c r="Y13" s="23">
        <f t="shared" ca="1" si="2"/>
        <v>46348</v>
      </c>
      <c r="Z13" s="29"/>
      <c r="AA13" s="45">
        <f ca="1">IF(AG12="","",IF(MONTH(AG12+1)&lt;&gt;MONTH(AG12),"",AG12+1))</f>
        <v>46377</v>
      </c>
      <c r="AB13" s="45">
        <f ca="1">IF(AA13="","",IF(MONTH(AA13+1)&lt;&gt;MONTH(AA13),"",AA13+1))</f>
        <v>46378</v>
      </c>
      <c r="AC13" s="45">
        <f t="shared" ca="1" si="3"/>
        <v>46379</v>
      </c>
      <c r="AD13" s="45">
        <f t="shared" ca="1" si="3"/>
        <v>46380</v>
      </c>
      <c r="AE13" s="45">
        <f t="shared" ca="1" si="3"/>
        <v>46381</v>
      </c>
      <c r="AF13" s="23">
        <f t="shared" ca="1" si="3"/>
        <v>46382</v>
      </c>
      <c r="AG13" s="23">
        <f t="shared" ca="1" si="3"/>
        <v>46383</v>
      </c>
      <c r="AH13" s="15"/>
      <c r="AI13" s="7"/>
      <c r="AJ13" s="20"/>
      <c r="AK13" s="20"/>
      <c r="AL13" s="20"/>
      <c r="AM13" s="20"/>
      <c r="AN13" s="20"/>
      <c r="AO13" s="20"/>
      <c r="AP13" s="20"/>
      <c r="AQ13" s="20"/>
      <c r="AR13" s="20"/>
      <c r="AS13" s="20"/>
    </row>
    <row r="14" spans="1:45" s="4" customFormat="1" ht="18" customHeight="1">
      <c r="A14" s="17"/>
      <c r="B14" s="35"/>
      <c r="C14" s="5">
        <f ca="1">IF(I13="","",IF(MONTH(I13+1)&lt;&gt;MONTH(I13),"",I13+1))</f>
        <v>46293</v>
      </c>
      <c r="D14" s="5">
        <f ca="1">IF(C14="","",IF(MONTH(C14+1)&lt;&gt;MONTH(C14),"",C14+1))</f>
        <v>46294</v>
      </c>
      <c r="E14" s="5">
        <f t="shared" ca="1" si="0"/>
        <v>46295</v>
      </c>
      <c r="F14" s="5" t="str">
        <f t="shared" ca="1" si="0"/>
        <v/>
      </c>
      <c r="G14" s="5" t="str">
        <f t="shared" ca="1" si="0"/>
        <v/>
      </c>
      <c r="H14" s="23" t="str">
        <f t="shared" ca="1" si="0"/>
        <v/>
      </c>
      <c r="I14" s="23" t="str">
        <f t="shared" ca="1" si="0"/>
        <v/>
      </c>
      <c r="J14" s="29"/>
      <c r="K14" s="5">
        <f ca="1">IF(Q13="","",IF(MONTH(Q13+1)&lt;&gt;MONTH(Q13),"",Q13+1))</f>
        <v>46321</v>
      </c>
      <c r="L14" s="5">
        <f ca="1">IF(K14="","",IF(MONTH(K14+1)&lt;&gt;MONTH(K14),"",K14+1))</f>
        <v>46322</v>
      </c>
      <c r="M14" s="5">
        <f t="shared" ca="1" si="1"/>
        <v>46323</v>
      </c>
      <c r="N14" s="5">
        <f t="shared" ca="1" si="1"/>
        <v>46324</v>
      </c>
      <c r="O14" s="5">
        <f t="shared" ca="1" si="1"/>
        <v>46325</v>
      </c>
      <c r="P14" s="23">
        <f t="shared" ca="1" si="1"/>
        <v>46326</v>
      </c>
      <c r="Q14" s="23" t="str">
        <f t="shared" ca="1" si="1"/>
        <v/>
      </c>
      <c r="R14" s="29">
        <v>2</v>
      </c>
      <c r="S14" s="26">
        <f ca="1">IF(Y13="","",IF(MONTH(Y13+1)&lt;&gt;MONTH(Y13),"",Y13+1))</f>
        <v>46349</v>
      </c>
      <c r="T14" s="26">
        <f ca="1">IF(S14="","",IF(MONTH(S14+1)&lt;&gt;MONTH(S14),"",S14+1))</f>
        <v>46350</v>
      </c>
      <c r="U14" s="26">
        <f t="shared" ca="1" si="2"/>
        <v>46351</v>
      </c>
      <c r="V14" s="26">
        <f t="shared" ca="1" si="2"/>
        <v>46352</v>
      </c>
      <c r="W14" s="26">
        <f t="shared" ca="1" si="2"/>
        <v>46353</v>
      </c>
      <c r="X14" s="23">
        <f t="shared" ca="1" si="2"/>
        <v>46354</v>
      </c>
      <c r="Y14" s="23">
        <f t="shared" ca="1" si="2"/>
        <v>46355</v>
      </c>
      <c r="Z14" s="29"/>
      <c r="AA14" s="45">
        <f ca="1">IF(AG13="","",IF(MONTH(AG13+1)&lt;&gt;MONTH(AG13),"",AG13+1))</f>
        <v>46384</v>
      </c>
      <c r="AB14" s="45">
        <f ca="1">IF(AA14="","",IF(MONTH(AA14+1)&lt;&gt;MONTH(AA14),"",AA14+1))</f>
        <v>46385</v>
      </c>
      <c r="AC14" s="45">
        <f t="shared" ca="1" si="3"/>
        <v>46386</v>
      </c>
      <c r="AD14" s="45">
        <f t="shared" ca="1" si="3"/>
        <v>46387</v>
      </c>
      <c r="AE14" s="45" t="str">
        <f t="shared" ca="1" si="3"/>
        <v/>
      </c>
      <c r="AF14" s="23" t="str">
        <f t="shared" ca="1" si="3"/>
        <v/>
      </c>
      <c r="AG14" s="23" t="str">
        <f t="shared" ca="1" si="3"/>
        <v/>
      </c>
      <c r="AH14" s="15"/>
      <c r="AI14" s="7"/>
      <c r="AJ14" s="20"/>
      <c r="AK14" s="20"/>
      <c r="AL14" s="20"/>
      <c r="AM14" s="20"/>
      <c r="AN14" s="20"/>
      <c r="AO14" s="20"/>
      <c r="AP14" s="20"/>
      <c r="AQ14" s="20"/>
      <c r="AR14" s="20"/>
      <c r="AS14" s="20"/>
    </row>
    <row r="15" spans="1:45" s="4" customFormat="1" ht="18" customHeight="1">
      <c r="A15" s="17"/>
      <c r="B15" s="35"/>
      <c r="C15" s="5" t="str">
        <f ca="1">IF(I14="","",IF(MONTH(I14+1)&lt;&gt;MONTH(I14),"",I14+1))</f>
        <v/>
      </c>
      <c r="D15" s="5" t="str">
        <f ca="1">IF(C15="","",IF(MONTH(C15+1)&lt;&gt;MONTH(C15),"",C15+1))</f>
        <v/>
      </c>
      <c r="E15" s="5" t="str">
        <f t="shared" ca="1" si="0"/>
        <v/>
      </c>
      <c r="F15" s="5" t="str">
        <f t="shared" ca="1" si="0"/>
        <v/>
      </c>
      <c r="G15" s="5" t="str">
        <f t="shared" ca="1" si="0"/>
        <v/>
      </c>
      <c r="H15" s="23" t="str">
        <f t="shared" ca="1" si="0"/>
        <v/>
      </c>
      <c r="I15" s="23" t="str">
        <f t="shared" ca="1" si="0"/>
        <v/>
      </c>
      <c r="J15" s="29"/>
      <c r="K15" s="5" t="str">
        <f ca="1">IF(Q14="","",IF(MONTH(Q14+1)&lt;&gt;MONTH(Q14),"",Q14+1))</f>
        <v/>
      </c>
      <c r="L15" s="5" t="str">
        <f ca="1">IF(K15="","",IF(MONTH(K15+1)&lt;&gt;MONTH(K15),"",K15+1))</f>
        <v/>
      </c>
      <c r="M15" s="5" t="str">
        <f t="shared" ca="1" si="1"/>
        <v/>
      </c>
      <c r="N15" s="5" t="str">
        <f t="shared" ca="1" si="1"/>
        <v/>
      </c>
      <c r="O15" s="5" t="str">
        <f t="shared" ca="1" si="1"/>
        <v/>
      </c>
      <c r="P15" s="23" t="str">
        <f t="shared" ca="1" si="1"/>
        <v/>
      </c>
      <c r="Q15" s="23" t="str">
        <f t="shared" ca="1" si="1"/>
        <v/>
      </c>
      <c r="R15" s="29"/>
      <c r="S15" s="5">
        <f ca="1">IF(Y14="","",IF(MONTH(Y14+1)&lt;&gt;MONTH(Y14),"",Y14+1))</f>
        <v>46356</v>
      </c>
      <c r="T15" s="5" t="str">
        <f ca="1">IF(S15="","",IF(MONTH(S15+1)&lt;&gt;MONTH(S15),"",S15+1))</f>
        <v/>
      </c>
      <c r="U15" s="5" t="str">
        <f t="shared" ca="1" si="2"/>
        <v/>
      </c>
      <c r="V15" s="5" t="str">
        <f t="shared" ca="1" si="2"/>
        <v/>
      </c>
      <c r="W15" s="5" t="str">
        <f t="shared" ca="1" si="2"/>
        <v/>
      </c>
      <c r="X15" s="23" t="str">
        <f t="shared" ca="1" si="2"/>
        <v/>
      </c>
      <c r="Y15" s="23" t="str">
        <f t="shared" ca="1" si="2"/>
        <v/>
      </c>
      <c r="Z15" s="29"/>
      <c r="AA15" s="5" t="str">
        <f ca="1">IF(AG14="","",IF(MONTH(AG14+1)&lt;&gt;MONTH(AG14),"",AG14+1))</f>
        <v/>
      </c>
      <c r="AB15" s="5" t="str">
        <f ca="1">IF(AA15="","",IF(MONTH(AA15+1)&lt;&gt;MONTH(AA15),"",AA15+1))</f>
        <v/>
      </c>
      <c r="AC15" s="5" t="str">
        <f t="shared" ca="1" si="3"/>
        <v/>
      </c>
      <c r="AD15" s="5" t="str">
        <f t="shared" ca="1" si="3"/>
        <v/>
      </c>
      <c r="AE15" s="5" t="str">
        <f t="shared" ca="1" si="3"/>
        <v/>
      </c>
      <c r="AF15" s="23" t="str">
        <f t="shared" ca="1" si="3"/>
        <v/>
      </c>
      <c r="AG15" s="23" t="str">
        <f t="shared" ca="1" si="3"/>
        <v/>
      </c>
      <c r="AH15" s="15"/>
      <c r="AI15" s="7"/>
      <c r="AJ15" s="20"/>
      <c r="AK15" s="20"/>
      <c r="AL15" s="20"/>
      <c r="AM15" s="20"/>
      <c r="AN15" s="20"/>
      <c r="AO15" s="20"/>
      <c r="AP15" s="20"/>
      <c r="AQ15" s="20"/>
      <c r="AR15" s="20"/>
      <c r="AS15" s="20"/>
    </row>
    <row r="16" spans="1:45" s="4" customFormat="1" ht="18" customHeight="1">
      <c r="A16" s="17"/>
      <c r="B16" s="36"/>
      <c r="C16" s="21"/>
      <c r="D16" s="21"/>
      <c r="E16" s="21"/>
      <c r="F16" s="21"/>
      <c r="G16" s="21"/>
      <c r="H16" s="21"/>
      <c r="I16" s="21"/>
      <c r="J16" s="29"/>
      <c r="K16" s="21"/>
      <c r="L16" s="21"/>
      <c r="M16" s="21"/>
      <c r="N16" s="21"/>
      <c r="O16" s="21"/>
      <c r="P16" s="21"/>
      <c r="Q16" s="21"/>
      <c r="R16" s="29"/>
      <c r="S16" s="50" t="s">
        <v>6</v>
      </c>
      <c r="T16" s="50"/>
      <c r="U16" s="50"/>
      <c r="V16" s="50"/>
      <c r="W16" s="50"/>
      <c r="X16" s="50"/>
      <c r="Y16" s="50"/>
      <c r="Z16" s="29"/>
      <c r="AA16" s="21"/>
      <c r="AB16" s="21"/>
      <c r="AC16" s="21"/>
      <c r="AD16" s="21"/>
      <c r="AE16" s="21"/>
      <c r="AF16" s="21"/>
      <c r="AG16" s="21"/>
      <c r="AH16" s="15"/>
      <c r="AI16" s="7"/>
      <c r="AJ16" s="20"/>
      <c r="AK16" s="20"/>
      <c r="AL16" s="20"/>
      <c r="AM16" s="20"/>
      <c r="AN16" s="20"/>
      <c r="AO16" s="20"/>
      <c r="AP16" s="20"/>
      <c r="AQ16" s="20"/>
      <c r="AR16" s="20"/>
      <c r="AS16" s="20"/>
    </row>
    <row r="17" spans="1:45" s="2" customFormat="1" ht="41" customHeight="1">
      <c r="A17" s="12"/>
      <c r="B17" s="32"/>
      <c r="C17" s="52">
        <v>2026</v>
      </c>
      <c r="D17" s="52"/>
      <c r="E17" s="52"/>
      <c r="F17" s="52"/>
      <c r="G17" s="52"/>
      <c r="H17" s="13"/>
      <c r="I17" s="53" t="s">
        <v>2</v>
      </c>
      <c r="J17" s="53"/>
      <c r="K17" s="51">
        <v>1</v>
      </c>
      <c r="L17" s="51"/>
      <c r="M17" s="51"/>
      <c r="N17" s="25"/>
      <c r="O17" s="53" t="s">
        <v>3</v>
      </c>
      <c r="P17" s="53"/>
      <c r="Q17" s="53"/>
      <c r="R17" s="51">
        <v>2</v>
      </c>
      <c r="S17" s="51"/>
      <c r="T17" s="51"/>
      <c r="U17" s="24" t="s">
        <v>4</v>
      </c>
      <c r="V17" s="13"/>
      <c r="W17" s="13"/>
      <c r="X17" s="13"/>
      <c r="Y17" s="12"/>
      <c r="Z17" s="44"/>
      <c r="AA17" s="12"/>
      <c r="AB17" s="12"/>
      <c r="AC17" s="12"/>
      <c r="AD17" s="12"/>
      <c r="AE17" s="12"/>
      <c r="AF17" s="12"/>
      <c r="AG17" s="14"/>
      <c r="AH17" s="13"/>
      <c r="AI17" s="12"/>
      <c r="AJ17" s="18"/>
      <c r="AK17" s="18"/>
      <c r="AL17" s="18"/>
      <c r="AM17" s="18"/>
      <c r="AN17" s="18"/>
      <c r="AO17" s="18"/>
      <c r="AP17" s="18"/>
      <c r="AQ17" s="18"/>
      <c r="AR17" s="18"/>
      <c r="AS17" s="18"/>
    </row>
    <row r="18" spans="1:45" ht="18" customHeight="1">
      <c r="A18" s="7"/>
      <c r="B18" s="37"/>
      <c r="C18" s="7"/>
      <c r="D18" s="7"/>
      <c r="E18" s="7"/>
      <c r="F18" s="7"/>
      <c r="G18" s="7"/>
      <c r="H18" s="7"/>
      <c r="I18" s="7"/>
      <c r="J18" s="37"/>
      <c r="K18" s="7"/>
      <c r="L18" s="7"/>
      <c r="M18" s="7"/>
      <c r="N18" s="7"/>
      <c r="O18" s="7"/>
      <c r="P18" s="7"/>
      <c r="Q18" s="7"/>
      <c r="R18" s="37"/>
      <c r="S18" s="7"/>
      <c r="T18" s="7"/>
      <c r="U18" s="7"/>
      <c r="V18" s="7"/>
      <c r="W18" s="7"/>
      <c r="X18" s="7"/>
      <c r="Y18" s="7"/>
      <c r="Z18" s="37"/>
      <c r="AA18" s="7"/>
      <c r="AB18" s="7"/>
      <c r="AC18" s="7"/>
      <c r="AD18" s="7"/>
      <c r="AE18" s="7"/>
      <c r="AF18" s="7"/>
      <c r="AG18" s="7"/>
      <c r="AH18" s="16"/>
      <c r="AI18" s="7"/>
      <c r="AJ18" s="19"/>
      <c r="AK18" s="19"/>
      <c r="AL18" s="19"/>
      <c r="AM18" s="19"/>
      <c r="AN18" s="19"/>
      <c r="AO18" s="19"/>
      <c r="AP18" s="19"/>
      <c r="AQ18" s="19"/>
      <c r="AR18" s="19"/>
      <c r="AS18" s="19"/>
    </row>
    <row r="19" spans="1:45" s="2" customFormat="1" ht="21" customHeight="1">
      <c r="A19" s="12"/>
      <c r="B19" s="33"/>
      <c r="C19" s="49">
        <f>DATE(C17,K17,1)</f>
        <v>46023</v>
      </c>
      <c r="D19" s="49"/>
      <c r="E19" s="49"/>
      <c r="F19" s="49"/>
      <c r="G19" s="49"/>
      <c r="H19" s="49"/>
      <c r="I19" s="49"/>
      <c r="J19" s="39"/>
      <c r="K19" s="49">
        <f>DATE(YEAR(C19+42),MONTH(C19+42),1)</f>
        <v>46054</v>
      </c>
      <c r="L19" s="49"/>
      <c r="M19" s="49"/>
      <c r="N19" s="49"/>
      <c r="O19" s="49"/>
      <c r="P19" s="49"/>
      <c r="Q19" s="49"/>
      <c r="R19" s="39"/>
      <c r="S19" s="49">
        <f>DATE(YEAR(K19+42),MONTH(K19+42),1)</f>
        <v>46082</v>
      </c>
      <c r="T19" s="49"/>
      <c r="U19" s="49"/>
      <c r="V19" s="49"/>
      <c r="W19" s="49"/>
      <c r="X19" s="49"/>
      <c r="Y19" s="49"/>
      <c r="Z19" s="39"/>
      <c r="AA19" s="49">
        <f>DATE(YEAR(S19+42),MONTH(S19+42),1)</f>
        <v>46113</v>
      </c>
      <c r="AB19" s="49"/>
      <c r="AC19" s="49"/>
      <c r="AD19" s="49"/>
      <c r="AE19" s="49"/>
      <c r="AF19" s="49"/>
      <c r="AG19" s="49"/>
      <c r="AH19" s="13"/>
      <c r="AI19" s="7"/>
      <c r="AJ19" s="18"/>
      <c r="AK19" s="18"/>
      <c r="AL19" s="18"/>
      <c r="AM19" s="18"/>
      <c r="AN19" s="18"/>
      <c r="AO19" s="18"/>
      <c r="AP19" s="18"/>
      <c r="AQ19" s="18"/>
      <c r="AR19" s="18"/>
      <c r="AS19" s="18"/>
    </row>
    <row r="20" spans="1:45" s="3" customFormat="1" ht="16">
      <c r="A20" s="15"/>
      <c r="B20" s="34"/>
      <c r="C20" s="6" t="str">
        <f>CHOOSE(1+MOD($R$6+1-2,7),"D","L","M","M","J","V","S")</f>
        <v>L</v>
      </c>
      <c r="D20" s="6" t="str">
        <f>CHOOSE(1+MOD($R$6+2-2,7),"D","L","M","M","J","V","S")</f>
        <v>M</v>
      </c>
      <c r="E20" s="6" t="str">
        <f>CHOOSE(1+MOD($R$6+3-2,7),"D","L","M","M","J","V","S")</f>
        <v>M</v>
      </c>
      <c r="F20" s="6" t="str">
        <f>CHOOSE(1+MOD($R$6+4-2,7),"D","L","M","M","J","V","S")</f>
        <v>J</v>
      </c>
      <c r="G20" s="6" t="str">
        <f>CHOOSE(1+MOD($R$6+5-2,7),"D","L","M","M","J","V","S")</f>
        <v>V</v>
      </c>
      <c r="H20" s="6" t="str">
        <f>CHOOSE(1+MOD($R$6+6-2,7),"D","L","M","M","J","V","S")</f>
        <v>S</v>
      </c>
      <c r="I20" s="6" t="str">
        <f>CHOOSE(1+MOD($R$6+7-2,7),"D","L","M","M","J","V","S")</f>
        <v>D</v>
      </c>
      <c r="J20" s="29"/>
      <c r="K20" s="6" t="str">
        <f>CHOOSE(1+MOD($R$6+1-2,7),"D","L","M","M","J","V","S")</f>
        <v>L</v>
      </c>
      <c r="L20" s="6" t="str">
        <f>CHOOSE(1+MOD($R$6+2-2,7),"D","L","M","M","J","V","S")</f>
        <v>M</v>
      </c>
      <c r="M20" s="6" t="str">
        <f>CHOOSE(1+MOD($R$6+3-2,7),"D","L","M","M","J","V","S")</f>
        <v>M</v>
      </c>
      <c r="N20" s="6" t="str">
        <f>CHOOSE(1+MOD($R$6+4-2,7),"D","L","M","M","J","V","S")</f>
        <v>J</v>
      </c>
      <c r="O20" s="6" t="str">
        <f>CHOOSE(1+MOD($R$6+5-2,7),"D","L","M","M","J","V","S")</f>
        <v>V</v>
      </c>
      <c r="P20" s="6" t="str">
        <f>CHOOSE(1+MOD($R$6+6-2,7),"D","L","M","M","J","V","S")</f>
        <v>S</v>
      </c>
      <c r="Q20" s="6" t="str">
        <f>CHOOSE(1+MOD($R$6+7-2,7),"D","L","M","M","J","V","S")</f>
        <v>D</v>
      </c>
      <c r="R20" s="29"/>
      <c r="S20" s="6" t="str">
        <f>CHOOSE(1+MOD($R$6+1-2,7),"D","L","M","M","J","V","S")</f>
        <v>L</v>
      </c>
      <c r="T20" s="6" t="str">
        <f>CHOOSE(1+MOD($R$6+2-2,7),"D","L","M","M","J","V","S")</f>
        <v>M</v>
      </c>
      <c r="U20" s="6" t="str">
        <f>CHOOSE(1+MOD($R$6+3-2,7),"D","L","M","M","J","V","S")</f>
        <v>M</v>
      </c>
      <c r="V20" s="6" t="str">
        <f>CHOOSE(1+MOD($R$6+4-2,7),"D","L","M","M","J","V","S")</f>
        <v>J</v>
      </c>
      <c r="W20" s="6" t="str">
        <f>CHOOSE(1+MOD($R$6+5-2,7),"D","L","M","M","J","V","S")</f>
        <v>V</v>
      </c>
      <c r="X20" s="6" t="str">
        <f>CHOOSE(1+MOD($R$6+6-2,7),"D","L","M","M","J","V","S")</f>
        <v>S</v>
      </c>
      <c r="Y20" s="6" t="str">
        <f>CHOOSE(1+MOD($R$6+7-2,7),"D","L","M","M","J","V","S")</f>
        <v>D</v>
      </c>
      <c r="Z20" s="29"/>
      <c r="AA20" s="6" t="str">
        <f>CHOOSE(1+MOD($R$6+1-2,7),"D","L","M","M","J","V","S")</f>
        <v>L</v>
      </c>
      <c r="AB20" s="6" t="str">
        <f>CHOOSE(1+MOD($R$6+2-2,7),"D","L","M","M","J","V","S")</f>
        <v>M</v>
      </c>
      <c r="AC20" s="6" t="str">
        <f>CHOOSE(1+MOD($R$6+3-2,7),"D","L","M","M","J","V","S")</f>
        <v>M</v>
      </c>
      <c r="AD20" s="6" t="str">
        <f>CHOOSE(1+MOD($R$6+4-2,7),"D","L","M","M","J","V","S")</f>
        <v>J</v>
      </c>
      <c r="AE20" s="6" t="str">
        <f>CHOOSE(1+MOD($R$6+5-2,7),"D","L","M","M","J","V","S")</f>
        <v>V</v>
      </c>
      <c r="AF20" s="6" t="str">
        <f>CHOOSE(1+MOD($R$6+6-2,7),"D","L","M","M","J","V","S")</f>
        <v>S</v>
      </c>
      <c r="AG20" s="6" t="str">
        <f>CHOOSE(1+MOD($R$6+7-2,7),"D","L","M","M","J","V","S")</f>
        <v>D</v>
      </c>
      <c r="AH20" s="15"/>
      <c r="AI20" s="7"/>
      <c r="AJ20" s="22"/>
      <c r="AK20" s="22"/>
      <c r="AL20" s="22"/>
      <c r="AM20" s="22"/>
      <c r="AN20" s="22"/>
      <c r="AO20" s="22"/>
      <c r="AP20" s="22"/>
      <c r="AQ20" s="22"/>
      <c r="AR20" s="22"/>
      <c r="AS20" s="22"/>
    </row>
    <row r="21" spans="1:45" s="4" customFormat="1" ht="18" customHeight="1">
      <c r="A21" s="17"/>
      <c r="B21" s="35"/>
      <c r="C21" s="45" t="str">
        <f>IF(WEEKDAY(C19,1)=MOD($R$6-1,7)+1,C19,"")</f>
        <v/>
      </c>
      <c r="D21" s="45" t="str">
        <f>IF(C21="",IF(WEEKDAY(C19,1)=MOD($R$6,7)+1,C19,""),C21+1)</f>
        <v/>
      </c>
      <c r="E21" s="45" t="str">
        <f>IF(D21="",IF(WEEKDAY(C19,1)=MOD($R$6+1,7)+1,C19,""),D21+1)</f>
        <v/>
      </c>
      <c r="F21" s="45">
        <f>IF(E21="",IF(WEEKDAY(C19,1)=MOD($R$6+2,7)+1,C19,""),E21+1)</f>
        <v>46023</v>
      </c>
      <c r="G21" s="45">
        <f>IF(F21="",IF(WEEKDAY(C19,1)=MOD($R$6+3,7)+1,C19,""),F21+1)</f>
        <v>46024</v>
      </c>
      <c r="H21" s="23">
        <f>IF(G21="",IF(WEEKDAY(C19,1)=MOD($R$6+4,7)+1,C19,""),G21+1)</f>
        <v>46025</v>
      </c>
      <c r="I21" s="23">
        <f>IF(H21="",IF(WEEKDAY(C19,1)=MOD($R$6+5,7)+1,C19,""),H21+1)</f>
        <v>46026</v>
      </c>
      <c r="J21" s="29"/>
      <c r="K21" s="5" t="str">
        <f>IF(WEEKDAY(K19,1)=MOD($R$6-1,7)+1,K19,"")</f>
        <v/>
      </c>
      <c r="L21" s="5" t="str">
        <f>IF(K21="",IF(WEEKDAY(K19,1)=MOD($R$6,7)+1,K19,""),K21+1)</f>
        <v/>
      </c>
      <c r="M21" s="5" t="str">
        <f>IF(L21="",IF(WEEKDAY(K19,1)=MOD($R$6+1,7)+1,K19,""),L21+1)</f>
        <v/>
      </c>
      <c r="N21" s="5" t="str">
        <f>IF(M21="",IF(WEEKDAY(K19,1)=MOD($R$6+2,7)+1,K19,""),M21+1)</f>
        <v/>
      </c>
      <c r="O21" s="5" t="str">
        <f>IF(N21="",IF(WEEKDAY(K19,1)=MOD($R$6+3,7)+1,K19,""),N21+1)</f>
        <v/>
      </c>
      <c r="P21" s="23" t="str">
        <f>IF(O21="",IF(WEEKDAY(K19,1)=MOD($R$6+4,7)+1,K19,""),O21+1)</f>
        <v/>
      </c>
      <c r="Q21" s="23">
        <f>IF(P21="",IF(WEEKDAY(K19,1)=MOD($R$6+5,7)+1,K19,""),P21+1)</f>
        <v>46054</v>
      </c>
      <c r="R21" s="29"/>
      <c r="S21" s="5" t="str">
        <f>IF(WEEKDAY(S19,1)=MOD($R$6-1,7)+1,S19,"")</f>
        <v/>
      </c>
      <c r="T21" s="5" t="str">
        <f>IF(S21="",IF(WEEKDAY(S19,1)=MOD($R$6,7)+1,S19,""),S21+1)</f>
        <v/>
      </c>
      <c r="U21" s="5" t="str">
        <f>IF(T21="",IF(WEEKDAY(S19,1)=MOD($R$6+1,7)+1,S19,""),T21+1)</f>
        <v/>
      </c>
      <c r="V21" s="5" t="str">
        <f>IF(U21="",IF(WEEKDAY(S19,1)=MOD($R$6+2,7)+1,S19,""),U21+1)</f>
        <v/>
      </c>
      <c r="W21" s="5" t="str">
        <f>IF(V21="",IF(WEEKDAY(S19,1)=MOD($R$6+3,7)+1,S19,""),V21+1)</f>
        <v/>
      </c>
      <c r="X21" s="23" t="str">
        <f>IF(W21="",IF(WEEKDAY(S19,1)=MOD($R$6+4,7)+1,S19,""),W21+1)</f>
        <v/>
      </c>
      <c r="Y21" s="23">
        <f>IF(X21="",IF(WEEKDAY(S19,1)=MOD($R$6+5,7)+1,S19,""),X21+1)</f>
        <v>46082</v>
      </c>
      <c r="Z21" s="29">
        <v>8</v>
      </c>
      <c r="AA21" s="26" t="str">
        <f>IF(WEEKDAY(AA19,1)=MOD($R$6-1,7)+1,AA19,"")</f>
        <v/>
      </c>
      <c r="AB21" s="26" t="str">
        <f>IF(AA21="",IF(WEEKDAY(AA19,1)=MOD($R$6,7)+1,AA19,""),AA21+1)</f>
        <v/>
      </c>
      <c r="AC21" s="26">
        <f>IF(AB21="",IF(WEEKDAY(AA19,1)=MOD($R$6+1,7)+1,AA19,""),AB21+1)</f>
        <v>46113</v>
      </c>
      <c r="AD21" s="26">
        <f>IF(AC21="",IF(WEEKDAY(AA19,1)=MOD($R$6+2,7)+1,AA19,""),AC21+1)</f>
        <v>46114</v>
      </c>
      <c r="AE21" s="26">
        <f>IF(AD21="",IF(WEEKDAY(AA19,1)=MOD($R$6+3,7)+1,AA19,""),AD21+1)</f>
        <v>46115</v>
      </c>
      <c r="AF21" s="23">
        <f>IF(AE21="",IF(WEEKDAY(AA19,1)=MOD($R$6+4,7)+1,AA19,""),AE21+1)</f>
        <v>46116</v>
      </c>
      <c r="AG21" s="23">
        <f>IF(AF21="",IF(WEEKDAY(AA19,1)=MOD($R$6+5,7)+1,AA19,""),AF21+1)</f>
        <v>46117</v>
      </c>
      <c r="AH21" s="15"/>
      <c r="AI21" s="7"/>
      <c r="AJ21" s="20"/>
      <c r="AK21" s="20"/>
      <c r="AL21" s="20"/>
      <c r="AM21" s="20"/>
      <c r="AN21" s="20"/>
      <c r="AO21" s="20"/>
      <c r="AP21" s="20"/>
      <c r="AQ21" s="20"/>
      <c r="AR21" s="20"/>
      <c r="AS21" s="20"/>
    </row>
    <row r="22" spans="1:45" s="4" customFormat="1" ht="18" customHeight="1">
      <c r="A22" s="17"/>
      <c r="B22" s="35">
        <v>6</v>
      </c>
      <c r="C22" s="26">
        <f>IF(I21="","",IF(MONTH(I21+1)&lt;&gt;MONTH(I21),"",I21+1))</f>
        <v>46027</v>
      </c>
      <c r="D22" s="26">
        <f>IF(C22="","",IF(MONTH(C22+1)&lt;&gt;MONTH(C22),"",C22+1))</f>
        <v>46028</v>
      </c>
      <c r="E22" s="26">
        <f t="shared" ref="E22:E26" si="4">IF(D22="","",IF(MONTH(D22+1)&lt;&gt;MONTH(D22),"",D22+1))</f>
        <v>46029</v>
      </c>
      <c r="F22" s="26">
        <f t="shared" ref="F22:F26" si="5">IF(E22="","",IF(MONTH(E22+1)&lt;&gt;MONTH(E22),"",E22+1))</f>
        <v>46030</v>
      </c>
      <c r="G22" s="26">
        <f t="shared" ref="G22:G26" si="6">IF(F22="","",IF(MONTH(F22+1)&lt;&gt;MONTH(F22),"",F22+1))</f>
        <v>46031</v>
      </c>
      <c r="H22" s="23">
        <f t="shared" ref="H22:H26" si="7">IF(G22="","",IF(MONTH(G22+1)&lt;&gt;MONTH(G22),"",G22+1))</f>
        <v>46032</v>
      </c>
      <c r="I22" s="23">
        <f t="shared" ref="I22:I26" si="8">IF(H22="","",IF(MONTH(H22+1)&lt;&gt;MONTH(H22),"",H22+1))</f>
        <v>46033</v>
      </c>
      <c r="J22" s="29"/>
      <c r="K22" s="5">
        <f>IF(Q21="","",IF(MONTH(Q21+1)&lt;&gt;MONTH(Q21),"",Q21+1))</f>
        <v>46055</v>
      </c>
      <c r="L22" s="5">
        <f>IF(K22="","",IF(MONTH(K22+1)&lt;&gt;MONTH(K22),"",K22+1))</f>
        <v>46056</v>
      </c>
      <c r="M22" s="5">
        <f t="shared" ref="M22:M26" si="9">IF(L22="","",IF(MONTH(L22+1)&lt;&gt;MONTH(L22),"",L22+1))</f>
        <v>46057</v>
      </c>
      <c r="N22" s="5">
        <f t="shared" ref="N22:N26" si="10">IF(M22="","",IF(MONTH(M22+1)&lt;&gt;MONTH(M22),"",M22+1))</f>
        <v>46058</v>
      </c>
      <c r="O22" s="5">
        <f t="shared" ref="O22:O26" si="11">IF(N22="","",IF(MONTH(N22+1)&lt;&gt;MONTH(N22),"",N22+1))</f>
        <v>46059</v>
      </c>
      <c r="P22" s="23">
        <f t="shared" ref="P22:P26" si="12">IF(O22="","",IF(MONTH(O22+1)&lt;&gt;MONTH(O22),"",O22+1))</f>
        <v>46060</v>
      </c>
      <c r="Q22" s="23">
        <f t="shared" ref="Q22:Q26" si="13">IF(P22="","",IF(MONTH(P22+1)&lt;&gt;MONTH(P22),"",P22+1))</f>
        <v>46061</v>
      </c>
      <c r="R22" s="29">
        <v>4</v>
      </c>
      <c r="S22" s="26">
        <f>IF(Y21="","",IF(MONTH(Y21+1)&lt;&gt;MONTH(Y21),"",Y21+1))</f>
        <v>46083</v>
      </c>
      <c r="T22" s="26">
        <f>IF(S22="","",IF(MONTH(S22+1)&lt;&gt;MONTH(S22),"",S22+1))</f>
        <v>46084</v>
      </c>
      <c r="U22" s="26">
        <f t="shared" ref="U22:U26" si="14">IF(T22="","",IF(MONTH(T22+1)&lt;&gt;MONTH(T22),"",T22+1))</f>
        <v>46085</v>
      </c>
      <c r="V22" s="26">
        <f t="shared" ref="V22:V26" si="15">IF(U22="","",IF(MONTH(U22+1)&lt;&gt;MONTH(U22),"",U22+1))</f>
        <v>46086</v>
      </c>
      <c r="W22" s="26">
        <f t="shared" ref="W22:W26" si="16">IF(V22="","",IF(MONTH(V22+1)&lt;&gt;MONTH(V22),"",V22+1))</f>
        <v>46087</v>
      </c>
      <c r="X22" s="23">
        <f t="shared" ref="X22:X26" si="17">IF(W22="","",IF(MONTH(W22+1)&lt;&gt;MONTH(W22),"",W22+1))</f>
        <v>46088</v>
      </c>
      <c r="Y22" s="23">
        <f t="shared" ref="Y22:Y26" si="18">IF(X22="","",IF(MONTH(X22+1)&lt;&gt;MONTH(X22),"",X22+1))</f>
        <v>46089</v>
      </c>
      <c r="Z22" s="29"/>
      <c r="AA22" s="46">
        <f>IF(AG21="","",IF(MONTH(AG21+1)&lt;&gt;MONTH(AG21),"",AG21+1))</f>
        <v>46118</v>
      </c>
      <c r="AB22" s="46">
        <f>IF(AA22="","",IF(MONTH(AA22+1)&lt;&gt;MONTH(AA22),"",AA22+1))</f>
        <v>46119</v>
      </c>
      <c r="AC22" s="46">
        <f t="shared" ref="AC22:AC26" si="19">IF(AB22="","",IF(MONTH(AB22+1)&lt;&gt;MONTH(AB22),"",AB22+1))</f>
        <v>46120</v>
      </c>
      <c r="AD22" s="46">
        <f t="shared" ref="AD22:AD26" si="20">IF(AC22="","",IF(MONTH(AC22+1)&lt;&gt;MONTH(AC22),"",AC22+1))</f>
        <v>46121</v>
      </c>
      <c r="AE22" s="46">
        <f t="shared" ref="AE22:AE26" si="21">IF(AD22="","",IF(MONTH(AD22+1)&lt;&gt;MONTH(AD22),"",AD22+1))</f>
        <v>46122</v>
      </c>
      <c r="AF22" s="23">
        <f t="shared" ref="AF22:AF26" si="22">IF(AE22="","",IF(MONTH(AE22+1)&lt;&gt;MONTH(AE22),"",AE22+1))</f>
        <v>46123</v>
      </c>
      <c r="AG22" s="23">
        <f t="shared" ref="AG22:AG26" si="23">IF(AF22="","",IF(MONTH(AF22+1)&lt;&gt;MONTH(AF22),"",AF22+1))</f>
        <v>46124</v>
      </c>
      <c r="AH22" s="15"/>
      <c r="AI22" s="7"/>
      <c r="AJ22" s="20"/>
      <c r="AK22" s="20"/>
      <c r="AL22" s="20"/>
      <c r="AM22" s="20"/>
      <c r="AN22" s="20"/>
      <c r="AO22" s="20"/>
      <c r="AP22" s="20"/>
      <c r="AQ22" s="20"/>
      <c r="AR22" s="20"/>
      <c r="AS22" s="20"/>
    </row>
    <row r="23" spans="1:45" s="4" customFormat="1" ht="18" customHeight="1">
      <c r="A23" s="17"/>
      <c r="B23" s="35">
        <v>7</v>
      </c>
      <c r="C23" s="26">
        <f>IF(I22="","",IF(MONTH(I22+1)&lt;&gt;MONTH(I22),"",I22+1))</f>
        <v>46034</v>
      </c>
      <c r="D23" s="26">
        <f>IF(C23="","",IF(MONTH(C23+1)&lt;&gt;MONTH(C23),"",C23+1))</f>
        <v>46035</v>
      </c>
      <c r="E23" s="26">
        <f t="shared" si="4"/>
        <v>46036</v>
      </c>
      <c r="F23" s="26">
        <f t="shared" si="5"/>
        <v>46037</v>
      </c>
      <c r="G23" s="26">
        <f t="shared" si="6"/>
        <v>46038</v>
      </c>
      <c r="H23" s="23">
        <f t="shared" si="7"/>
        <v>46039</v>
      </c>
      <c r="I23" s="23">
        <f t="shared" si="8"/>
        <v>46040</v>
      </c>
      <c r="J23" s="29">
        <v>1</v>
      </c>
      <c r="K23" s="26">
        <f>IF(Q22="","",IF(MONTH(Q22+1)&lt;&gt;MONTH(Q22),"",Q22+1))</f>
        <v>46062</v>
      </c>
      <c r="L23" s="26">
        <f>IF(K23="","",IF(MONTH(K23+1)&lt;&gt;MONTH(K23),"",K23+1))</f>
        <v>46063</v>
      </c>
      <c r="M23" s="26">
        <f t="shared" si="9"/>
        <v>46064</v>
      </c>
      <c r="N23" s="26">
        <f t="shared" si="10"/>
        <v>46065</v>
      </c>
      <c r="O23" s="26">
        <f t="shared" si="11"/>
        <v>46066</v>
      </c>
      <c r="P23" s="23">
        <f t="shared" si="12"/>
        <v>46067</v>
      </c>
      <c r="Q23" s="23">
        <f t="shared" si="13"/>
        <v>46068</v>
      </c>
      <c r="R23" s="29">
        <v>5</v>
      </c>
      <c r="S23" s="26">
        <f>IF(Y22="","",IF(MONTH(Y22+1)&lt;&gt;MONTH(Y22),"",Y22+1))</f>
        <v>46090</v>
      </c>
      <c r="T23" s="26">
        <f>IF(S23="","",IF(MONTH(S23+1)&lt;&gt;MONTH(S23),"",S23+1))</f>
        <v>46091</v>
      </c>
      <c r="U23" s="26">
        <f t="shared" si="14"/>
        <v>46092</v>
      </c>
      <c r="V23" s="26">
        <f t="shared" si="15"/>
        <v>46093</v>
      </c>
      <c r="W23" s="26">
        <f t="shared" si="16"/>
        <v>46094</v>
      </c>
      <c r="X23" s="23">
        <f t="shared" si="17"/>
        <v>46095</v>
      </c>
      <c r="Y23" s="23">
        <f t="shared" si="18"/>
        <v>46096</v>
      </c>
      <c r="Z23" s="29"/>
      <c r="AA23" s="5">
        <f>IF(AG22="","",IF(MONTH(AG22+1)&lt;&gt;MONTH(AG22),"",AG22+1))</f>
        <v>46125</v>
      </c>
      <c r="AB23" s="5">
        <f>IF(AA23="","",IF(MONTH(AA23+1)&lt;&gt;MONTH(AA23),"",AA23+1))</f>
        <v>46126</v>
      </c>
      <c r="AC23" s="5">
        <f t="shared" si="19"/>
        <v>46127</v>
      </c>
      <c r="AD23" s="5">
        <f t="shared" si="20"/>
        <v>46128</v>
      </c>
      <c r="AE23" s="5">
        <f t="shared" si="21"/>
        <v>46129</v>
      </c>
      <c r="AF23" s="23">
        <f t="shared" si="22"/>
        <v>46130</v>
      </c>
      <c r="AG23" s="23">
        <f t="shared" si="23"/>
        <v>46131</v>
      </c>
      <c r="AH23" s="15"/>
      <c r="AI23" s="7"/>
      <c r="AJ23" s="20"/>
      <c r="AK23" s="20"/>
      <c r="AL23" s="20"/>
      <c r="AM23" s="20"/>
      <c r="AN23" s="20"/>
      <c r="AO23" s="20"/>
      <c r="AP23" s="20"/>
      <c r="AQ23" s="20"/>
      <c r="AR23" s="20"/>
      <c r="AS23" s="20"/>
    </row>
    <row r="24" spans="1:45" s="4" customFormat="1" ht="18" customHeight="1">
      <c r="A24" s="17"/>
      <c r="B24" s="35">
        <v>8</v>
      </c>
      <c r="C24" s="26">
        <f>IF(I23="","",IF(MONTH(I23+1)&lt;&gt;MONTH(I23),"",I23+1))</f>
        <v>46041</v>
      </c>
      <c r="D24" s="26">
        <f>IF(C24="","",IF(MONTH(C24+1)&lt;&gt;MONTH(C24),"",C24+1))</f>
        <v>46042</v>
      </c>
      <c r="E24" s="26">
        <f t="shared" si="4"/>
        <v>46043</v>
      </c>
      <c r="F24" s="26">
        <f t="shared" si="5"/>
        <v>46044</v>
      </c>
      <c r="G24" s="26">
        <f t="shared" si="6"/>
        <v>46045</v>
      </c>
      <c r="H24" s="23">
        <f t="shared" si="7"/>
        <v>46046</v>
      </c>
      <c r="I24" s="23">
        <f t="shared" si="8"/>
        <v>46047</v>
      </c>
      <c r="J24" s="29">
        <v>2</v>
      </c>
      <c r="K24" s="26">
        <f>IF(Q23="","",IF(MONTH(Q23+1)&lt;&gt;MONTH(Q23),"",Q23+1))</f>
        <v>46069</v>
      </c>
      <c r="L24" s="26">
        <f>IF(K24="","",IF(MONTH(K24+1)&lt;&gt;MONTH(K24),"",K24+1))</f>
        <v>46070</v>
      </c>
      <c r="M24" s="26">
        <f t="shared" si="9"/>
        <v>46071</v>
      </c>
      <c r="N24" s="26">
        <f t="shared" si="10"/>
        <v>46072</v>
      </c>
      <c r="O24" s="26">
        <f t="shared" si="11"/>
        <v>46073</v>
      </c>
      <c r="P24" s="23">
        <f t="shared" si="12"/>
        <v>46074</v>
      </c>
      <c r="Q24" s="23">
        <f t="shared" si="13"/>
        <v>46075</v>
      </c>
      <c r="R24" s="29">
        <v>6</v>
      </c>
      <c r="S24" s="26">
        <f>IF(Y23="","",IF(MONTH(Y23+1)&lt;&gt;MONTH(Y23),"",Y23+1))</f>
        <v>46097</v>
      </c>
      <c r="T24" s="26">
        <f>IF(S24="","",IF(MONTH(S24+1)&lt;&gt;MONTH(S24),"",S24+1))</f>
        <v>46098</v>
      </c>
      <c r="U24" s="26">
        <f t="shared" si="14"/>
        <v>46099</v>
      </c>
      <c r="V24" s="26">
        <f t="shared" si="15"/>
        <v>46100</v>
      </c>
      <c r="W24" s="26">
        <f t="shared" si="16"/>
        <v>46101</v>
      </c>
      <c r="X24" s="23">
        <f t="shared" si="17"/>
        <v>46102</v>
      </c>
      <c r="Y24" s="23">
        <f t="shared" si="18"/>
        <v>46103</v>
      </c>
      <c r="Z24" s="29">
        <v>1</v>
      </c>
      <c r="AA24" s="26">
        <f>IF(AG23="","",IF(MONTH(AG23+1)&lt;&gt;MONTH(AG23),"",AG23+1))</f>
        <v>46132</v>
      </c>
      <c r="AB24" s="26">
        <f>IF(AA24="","",IF(MONTH(AA24+1)&lt;&gt;MONTH(AA24),"",AA24+1))</f>
        <v>46133</v>
      </c>
      <c r="AC24" s="26">
        <f t="shared" si="19"/>
        <v>46134</v>
      </c>
      <c r="AD24" s="26">
        <f t="shared" si="20"/>
        <v>46135</v>
      </c>
      <c r="AE24" s="26">
        <f t="shared" si="21"/>
        <v>46136</v>
      </c>
      <c r="AF24" s="23">
        <f t="shared" si="22"/>
        <v>46137</v>
      </c>
      <c r="AG24" s="23">
        <f t="shared" si="23"/>
        <v>46138</v>
      </c>
      <c r="AH24" s="15"/>
      <c r="AI24" s="7"/>
      <c r="AJ24" s="20"/>
      <c r="AK24" s="20"/>
      <c r="AL24" s="20"/>
      <c r="AM24" s="20"/>
      <c r="AN24" s="20"/>
      <c r="AO24" s="20"/>
      <c r="AP24" s="20"/>
      <c r="AQ24" s="20"/>
      <c r="AR24" s="20"/>
      <c r="AS24" s="20"/>
    </row>
    <row r="25" spans="1:45" s="4" customFormat="1" ht="18" customHeight="1">
      <c r="A25" s="17"/>
      <c r="B25" s="35"/>
      <c r="C25" s="5">
        <f>IF(I24="","",IF(MONTH(I24+1)&lt;&gt;MONTH(I24),"",I24+1))</f>
        <v>46048</v>
      </c>
      <c r="D25" s="5">
        <f>IF(C25="","",IF(MONTH(C25+1)&lt;&gt;MONTH(C25),"",C25+1))</f>
        <v>46049</v>
      </c>
      <c r="E25" s="5">
        <f t="shared" si="4"/>
        <v>46050</v>
      </c>
      <c r="F25" s="5">
        <f t="shared" si="5"/>
        <v>46051</v>
      </c>
      <c r="G25" s="5">
        <f t="shared" si="6"/>
        <v>46052</v>
      </c>
      <c r="H25" s="23">
        <f t="shared" si="7"/>
        <v>46053</v>
      </c>
      <c r="I25" s="23" t="str">
        <f t="shared" si="8"/>
        <v/>
      </c>
      <c r="J25" s="29">
        <v>3</v>
      </c>
      <c r="K25" s="26">
        <f>IF(Q24="","",IF(MONTH(Q24+1)&lt;&gt;MONTH(Q24),"",Q24+1))</f>
        <v>46076</v>
      </c>
      <c r="L25" s="26">
        <f>IF(K25="","",IF(MONTH(K25+1)&lt;&gt;MONTH(K25),"",K25+1))</f>
        <v>46077</v>
      </c>
      <c r="M25" s="26">
        <f t="shared" si="9"/>
        <v>46078</v>
      </c>
      <c r="N25" s="26">
        <f t="shared" si="10"/>
        <v>46079</v>
      </c>
      <c r="O25" s="26">
        <f t="shared" si="11"/>
        <v>46080</v>
      </c>
      <c r="P25" s="23">
        <f t="shared" si="12"/>
        <v>46081</v>
      </c>
      <c r="Q25" s="23" t="str">
        <f t="shared" si="13"/>
        <v/>
      </c>
      <c r="R25" s="29">
        <v>7</v>
      </c>
      <c r="S25" s="26">
        <f>IF(Y24="","",IF(MONTH(Y24+1)&lt;&gt;MONTH(Y24),"",Y24+1))</f>
        <v>46104</v>
      </c>
      <c r="T25" s="26">
        <f>IF(S25="","",IF(MONTH(S25+1)&lt;&gt;MONTH(S25),"",S25+1))</f>
        <v>46105</v>
      </c>
      <c r="U25" s="26">
        <f t="shared" si="14"/>
        <v>46106</v>
      </c>
      <c r="V25" s="26">
        <f t="shared" si="15"/>
        <v>46107</v>
      </c>
      <c r="W25" s="26">
        <f t="shared" si="16"/>
        <v>46108</v>
      </c>
      <c r="X25" s="23">
        <f t="shared" si="17"/>
        <v>46109</v>
      </c>
      <c r="Y25" s="23">
        <f t="shared" si="18"/>
        <v>46110</v>
      </c>
      <c r="Z25" s="29">
        <v>2</v>
      </c>
      <c r="AA25" s="26">
        <f>IF(AG24="","",IF(MONTH(AG24+1)&lt;&gt;MONTH(AG24),"",AG24+1))</f>
        <v>46139</v>
      </c>
      <c r="AB25" s="26">
        <f>IF(AA25="","",IF(MONTH(AA25+1)&lt;&gt;MONTH(AA25),"",AA25+1))</f>
        <v>46140</v>
      </c>
      <c r="AC25" s="26">
        <f t="shared" si="19"/>
        <v>46141</v>
      </c>
      <c r="AD25" s="26">
        <f t="shared" si="20"/>
        <v>46142</v>
      </c>
      <c r="AE25" s="26" t="str">
        <f t="shared" si="21"/>
        <v/>
      </c>
      <c r="AF25" s="23" t="str">
        <f t="shared" si="22"/>
        <v/>
      </c>
      <c r="AG25" s="23" t="str">
        <f t="shared" si="23"/>
        <v/>
      </c>
      <c r="AH25" s="15"/>
      <c r="AI25" s="7"/>
      <c r="AJ25" s="20"/>
      <c r="AK25" s="20"/>
      <c r="AL25" s="20"/>
      <c r="AM25" s="20"/>
      <c r="AN25" s="20"/>
      <c r="AO25" s="20"/>
      <c r="AP25" s="20"/>
      <c r="AQ25" s="20"/>
      <c r="AR25" s="20"/>
      <c r="AS25" s="20"/>
    </row>
    <row r="26" spans="1:45" s="4" customFormat="1" ht="18" customHeight="1">
      <c r="A26" s="17"/>
      <c r="B26" s="35"/>
      <c r="C26" s="5" t="str">
        <f>IF(I25="","",IF(MONTH(I25+1)&lt;&gt;MONTH(I25),"",I25+1))</f>
        <v/>
      </c>
      <c r="D26" s="5" t="str">
        <f>IF(C26="","",IF(MONTH(C26+1)&lt;&gt;MONTH(C26),"",C26+1))</f>
        <v/>
      </c>
      <c r="E26" s="5" t="str">
        <f t="shared" si="4"/>
        <v/>
      </c>
      <c r="F26" s="5" t="str">
        <f t="shared" si="5"/>
        <v/>
      </c>
      <c r="G26" s="5" t="str">
        <f t="shared" si="6"/>
        <v/>
      </c>
      <c r="H26" s="23" t="str">
        <f t="shared" si="7"/>
        <v/>
      </c>
      <c r="I26" s="23" t="str">
        <f t="shared" si="8"/>
        <v/>
      </c>
      <c r="J26" s="29"/>
      <c r="K26" s="5" t="str">
        <f>IF(Q25="","",IF(MONTH(Q25+1)&lt;&gt;MONTH(Q25),"",Q25+1))</f>
        <v/>
      </c>
      <c r="L26" s="5" t="str">
        <f>IF(K26="","",IF(MONTH(K26+1)&lt;&gt;MONTH(K26),"",K26+1))</f>
        <v/>
      </c>
      <c r="M26" s="5" t="str">
        <f t="shared" si="9"/>
        <v/>
      </c>
      <c r="N26" s="5" t="str">
        <f t="shared" si="10"/>
        <v/>
      </c>
      <c r="O26" s="5" t="str">
        <f t="shared" si="11"/>
        <v/>
      </c>
      <c r="P26" s="23" t="str">
        <f t="shared" si="12"/>
        <v/>
      </c>
      <c r="Q26" s="23" t="str">
        <f t="shared" si="13"/>
        <v/>
      </c>
      <c r="R26" s="29">
        <v>8</v>
      </c>
      <c r="S26" s="26">
        <f>IF(Y25="","",IF(MONTH(Y25+1)&lt;&gt;MONTH(Y25),"",Y25+1))</f>
        <v>46111</v>
      </c>
      <c r="T26" s="26">
        <f>IF(S26="","",IF(MONTH(S26+1)&lt;&gt;MONTH(S26),"",S26+1))</f>
        <v>46112</v>
      </c>
      <c r="U26" s="26" t="str">
        <f t="shared" si="14"/>
        <v/>
      </c>
      <c r="V26" s="26" t="str">
        <f t="shared" si="15"/>
        <v/>
      </c>
      <c r="W26" s="26" t="str">
        <f t="shared" si="16"/>
        <v/>
      </c>
      <c r="X26" s="23" t="str">
        <f t="shared" si="17"/>
        <v/>
      </c>
      <c r="Y26" s="23" t="str">
        <f t="shared" si="18"/>
        <v/>
      </c>
      <c r="Z26" s="29"/>
      <c r="AA26" s="5" t="str">
        <f>IF(AG25="","",IF(MONTH(AG25+1)&lt;&gt;MONTH(AG25),"",AG25+1))</f>
        <v/>
      </c>
      <c r="AB26" s="5" t="str">
        <f>IF(AA26="","",IF(MONTH(AA26+1)&lt;&gt;MONTH(AA26),"",AA26+1))</f>
        <v/>
      </c>
      <c r="AC26" s="5" t="str">
        <f t="shared" si="19"/>
        <v/>
      </c>
      <c r="AD26" s="5" t="str">
        <f t="shared" si="20"/>
        <v/>
      </c>
      <c r="AE26" s="5" t="str">
        <f t="shared" si="21"/>
        <v/>
      </c>
      <c r="AF26" s="23" t="str">
        <f t="shared" si="22"/>
        <v/>
      </c>
      <c r="AG26" s="23" t="str">
        <f t="shared" si="23"/>
        <v/>
      </c>
      <c r="AH26" s="15"/>
      <c r="AI26" s="7"/>
      <c r="AJ26" s="20"/>
      <c r="AK26" s="20"/>
      <c r="AL26" s="20"/>
      <c r="AM26" s="20"/>
      <c r="AN26" s="20"/>
      <c r="AO26" s="20"/>
      <c r="AP26" s="20"/>
      <c r="AQ26" s="20"/>
      <c r="AR26" s="20"/>
      <c r="AS26" s="20"/>
    </row>
    <row r="27" spans="1:45" s="4" customFormat="1" ht="18" customHeight="1">
      <c r="A27" s="17"/>
      <c r="B27" s="35"/>
      <c r="C27" s="27"/>
      <c r="D27" s="27"/>
      <c r="E27" s="27"/>
      <c r="F27" s="27"/>
      <c r="G27" s="27"/>
      <c r="H27" s="28"/>
      <c r="I27" s="28"/>
      <c r="J27" s="40"/>
      <c r="K27" s="50" t="s">
        <v>7</v>
      </c>
      <c r="L27" s="50"/>
      <c r="M27" s="50"/>
      <c r="N27" s="50"/>
      <c r="O27" s="50"/>
      <c r="P27" s="50"/>
      <c r="Q27" s="50"/>
      <c r="R27" s="40"/>
      <c r="S27" s="27"/>
      <c r="T27" s="27"/>
      <c r="U27" s="27"/>
      <c r="V27" s="27"/>
      <c r="W27" s="27"/>
      <c r="X27" s="28"/>
      <c r="Y27" s="28"/>
      <c r="Z27" s="40"/>
      <c r="AA27" s="50" t="s">
        <v>8</v>
      </c>
      <c r="AB27" s="50"/>
      <c r="AC27" s="50"/>
      <c r="AD27" s="50"/>
      <c r="AE27" s="50"/>
      <c r="AF27" s="50"/>
      <c r="AG27" s="50"/>
      <c r="AH27" s="15"/>
      <c r="AI27" s="7"/>
      <c r="AJ27" s="20"/>
      <c r="AK27" s="20"/>
      <c r="AL27" s="20"/>
      <c r="AM27" s="20"/>
      <c r="AN27" s="20"/>
      <c r="AO27" s="20"/>
      <c r="AP27" s="20"/>
      <c r="AQ27" s="20"/>
      <c r="AR27" s="20"/>
      <c r="AS27" s="20"/>
    </row>
    <row r="28" spans="1:45" s="4" customFormat="1" ht="18" customHeight="1">
      <c r="A28" s="17"/>
      <c r="B28" s="35"/>
      <c r="C28" s="27"/>
      <c r="D28" s="27"/>
      <c r="E28" s="27"/>
      <c r="F28" s="27"/>
      <c r="G28" s="27"/>
      <c r="H28" s="28"/>
      <c r="I28" s="28"/>
      <c r="J28" s="40"/>
      <c r="K28" s="27"/>
      <c r="L28" s="27"/>
      <c r="M28" s="27"/>
      <c r="N28" s="27"/>
      <c r="O28" s="27"/>
      <c r="P28" s="28"/>
      <c r="Q28" s="28"/>
      <c r="R28" s="40"/>
      <c r="S28" s="27"/>
      <c r="T28" s="27"/>
      <c r="U28" s="27"/>
      <c r="V28" s="27"/>
      <c r="W28" s="27"/>
      <c r="X28" s="28"/>
      <c r="Y28" s="28"/>
      <c r="Z28" s="40"/>
      <c r="AA28" s="27"/>
      <c r="AB28" s="27"/>
      <c r="AC28" s="27"/>
      <c r="AD28" s="27"/>
      <c r="AE28" s="27"/>
      <c r="AF28" s="28"/>
      <c r="AG28" s="28"/>
      <c r="AH28" s="15"/>
      <c r="AI28" s="7"/>
      <c r="AJ28" s="20"/>
      <c r="AK28" s="20"/>
      <c r="AL28" s="20"/>
      <c r="AM28" s="20"/>
      <c r="AN28" s="20"/>
      <c r="AO28" s="20"/>
      <c r="AP28" s="20"/>
      <c r="AQ28" s="20"/>
      <c r="AR28" s="20"/>
      <c r="AS28" s="20"/>
    </row>
    <row r="29" spans="1:45" ht="18" customHeight="1">
      <c r="A29" s="7"/>
      <c r="B29" s="30"/>
      <c r="C29" s="16"/>
      <c r="D29" s="16"/>
      <c r="E29" s="16"/>
      <c r="F29" s="16"/>
      <c r="G29" s="16"/>
      <c r="H29" s="16"/>
      <c r="I29" s="16"/>
      <c r="J29" s="29"/>
      <c r="K29" s="16"/>
      <c r="L29" s="16"/>
      <c r="M29" s="16"/>
      <c r="N29" s="16"/>
      <c r="O29" s="16"/>
      <c r="P29" s="16"/>
      <c r="Q29" s="16"/>
      <c r="R29" s="29"/>
      <c r="S29" s="16"/>
      <c r="T29" s="16"/>
      <c r="U29" s="16"/>
      <c r="V29" s="16"/>
      <c r="W29" s="16"/>
      <c r="X29" s="16"/>
      <c r="Y29" s="16"/>
      <c r="Z29" s="29"/>
      <c r="AA29" s="16"/>
      <c r="AB29" s="16"/>
      <c r="AC29" s="16"/>
      <c r="AD29" s="16"/>
      <c r="AE29" s="16"/>
      <c r="AF29" s="16"/>
      <c r="AG29" s="16"/>
      <c r="AH29" s="16"/>
      <c r="AI29" s="7"/>
      <c r="AJ29" s="19"/>
      <c r="AK29" s="19"/>
      <c r="AL29" s="19"/>
      <c r="AM29" s="19"/>
      <c r="AN29" s="19"/>
      <c r="AO29" s="19"/>
      <c r="AP29" s="19"/>
      <c r="AQ29" s="19"/>
      <c r="AR29" s="19"/>
      <c r="AS29" s="19"/>
    </row>
    <row r="30" spans="1:45" s="2" customFormat="1" ht="21" customHeight="1">
      <c r="A30" s="12"/>
      <c r="B30" s="33"/>
      <c r="C30" s="49">
        <f>DATE(YEAR(AA19+42),MONTH(AA19+42),1)</f>
        <v>46143</v>
      </c>
      <c r="D30" s="49"/>
      <c r="E30" s="49"/>
      <c r="F30" s="49"/>
      <c r="G30" s="49"/>
      <c r="H30" s="49"/>
      <c r="I30" s="49"/>
      <c r="J30" s="41"/>
      <c r="K30" s="49">
        <f>DATE(YEAR(C30+42),MONTH(C30+42),1)</f>
        <v>46174</v>
      </c>
      <c r="L30" s="49"/>
      <c r="M30" s="49"/>
      <c r="N30" s="49"/>
      <c r="O30" s="49"/>
      <c r="P30" s="49"/>
      <c r="Q30" s="49"/>
      <c r="R30" s="41"/>
      <c r="S30" s="49">
        <f>DATE(YEAR(K30+42),MONTH(K30+42),1)</f>
        <v>46204</v>
      </c>
      <c r="T30" s="49"/>
      <c r="U30" s="49"/>
      <c r="V30" s="49"/>
      <c r="W30" s="49"/>
      <c r="X30" s="49"/>
      <c r="Y30" s="49"/>
      <c r="Z30" s="41"/>
      <c r="AA30" s="49">
        <f>DATE(YEAR(S30+42),MONTH(S30+42),1)</f>
        <v>46235</v>
      </c>
      <c r="AB30" s="49"/>
      <c r="AC30" s="49"/>
      <c r="AD30" s="49"/>
      <c r="AE30" s="49"/>
      <c r="AF30" s="49"/>
      <c r="AG30" s="49"/>
      <c r="AH30" s="13"/>
      <c r="AI30" s="7"/>
      <c r="AJ30" s="18"/>
      <c r="AK30" s="18"/>
      <c r="AL30" s="18"/>
      <c r="AM30" s="18"/>
      <c r="AN30" s="18"/>
      <c r="AO30" s="18"/>
      <c r="AP30" s="18"/>
      <c r="AQ30" s="18"/>
      <c r="AR30" s="18"/>
      <c r="AS30" s="18"/>
    </row>
    <row r="31" spans="1:45" s="3" customFormat="1" ht="16">
      <c r="A31" s="15"/>
      <c r="B31" s="34"/>
      <c r="C31" s="6" t="str">
        <f>CHOOSE(1+MOD($R$6+1-2,7),"D","L","M","M","J","V","S")</f>
        <v>L</v>
      </c>
      <c r="D31" s="6" t="str">
        <f>CHOOSE(1+MOD($R$6+2-2,7),"D","L","M","M","J","V","S")</f>
        <v>M</v>
      </c>
      <c r="E31" s="6" t="str">
        <f>CHOOSE(1+MOD($R$6+3-2,7),"D","L","M","M","J","V","S")</f>
        <v>M</v>
      </c>
      <c r="F31" s="6" t="str">
        <f>CHOOSE(1+MOD($R$6+4-2,7),"D","L","M","M","J","V","S")</f>
        <v>J</v>
      </c>
      <c r="G31" s="6" t="str">
        <f>CHOOSE(1+MOD($R$6+5-2,7),"D","L","M","M","J","V","S")</f>
        <v>V</v>
      </c>
      <c r="H31" s="6" t="str">
        <f>CHOOSE(1+MOD($R$6+6-2,7),"D","L","M","M","J","V","S")</f>
        <v>S</v>
      </c>
      <c r="I31" s="6" t="str">
        <f>CHOOSE(1+MOD($R$6+7-2,7),"D","L","M","M","J","V","S")</f>
        <v>D</v>
      </c>
      <c r="J31" s="29"/>
      <c r="K31" s="6" t="str">
        <f>CHOOSE(1+MOD($R$6+1-2,7),"D","L","M","M","J","V","S")</f>
        <v>L</v>
      </c>
      <c r="L31" s="6" t="str">
        <f>CHOOSE(1+MOD($R$6+2-2,7),"D","L","M","M","J","V","S")</f>
        <v>M</v>
      </c>
      <c r="M31" s="6" t="str">
        <f>CHOOSE(1+MOD($R$6+3-2,7),"D","L","M","M","J","V","S")</f>
        <v>M</v>
      </c>
      <c r="N31" s="6" t="str">
        <f>CHOOSE(1+MOD($R$6+4-2,7),"D","L","M","M","J","V","S")</f>
        <v>J</v>
      </c>
      <c r="O31" s="6" t="str">
        <f>CHOOSE(1+MOD($R$6+5-2,7),"D","L","M","M","J","V","S")</f>
        <v>V</v>
      </c>
      <c r="P31" s="6" t="str">
        <f>CHOOSE(1+MOD($R$6+6-2,7),"D","L","M","M","J","V","S")</f>
        <v>S</v>
      </c>
      <c r="Q31" s="6" t="str">
        <f>CHOOSE(1+MOD($R$6+7-2,7),"D","L","M","M","J","V","S")</f>
        <v>D</v>
      </c>
      <c r="R31" s="29"/>
      <c r="S31" s="6" t="str">
        <f>CHOOSE(1+MOD($R$6+1-2,7),"D","L","M","M","J","V","S")</f>
        <v>L</v>
      </c>
      <c r="T31" s="6" t="str">
        <f>CHOOSE(1+MOD($R$6+2-2,7),"D","L","M","M","J","V","S")</f>
        <v>M</v>
      </c>
      <c r="U31" s="6" t="str">
        <f>CHOOSE(1+MOD($R$6+3-2,7),"D","L","M","M","J","V","S")</f>
        <v>M</v>
      </c>
      <c r="V31" s="6" t="str">
        <f>CHOOSE(1+MOD($R$6+4-2,7),"D","L","M","M","J","V","S")</f>
        <v>J</v>
      </c>
      <c r="W31" s="6" t="str">
        <f>CHOOSE(1+MOD($R$6+5-2,7),"D","L","M","M","J","V","S")</f>
        <v>V</v>
      </c>
      <c r="X31" s="6" t="str">
        <f>CHOOSE(1+MOD($R$6+6-2,7),"D","L","M","M","J","V","S")</f>
        <v>S</v>
      </c>
      <c r="Y31" s="6" t="str">
        <f>CHOOSE(1+MOD($R$6+7-2,7),"D","L","M","M","J","V","S")</f>
        <v>D</v>
      </c>
      <c r="Z31" s="29"/>
      <c r="AA31" s="6" t="str">
        <f>CHOOSE(1+MOD($R$6+1-2,7),"D","L","M","M","J","V","S")</f>
        <v>L</v>
      </c>
      <c r="AB31" s="6" t="str">
        <f>CHOOSE(1+MOD($R$6+2-2,7),"D","L","M","M","J","V","S")</f>
        <v>M</v>
      </c>
      <c r="AC31" s="6" t="str">
        <f>CHOOSE(1+MOD($R$6+3-2,7),"D","L","M","M","J","V","S")</f>
        <v>M</v>
      </c>
      <c r="AD31" s="6" t="str">
        <f>CHOOSE(1+MOD($R$6+4-2,7),"D","L","M","M","J","V","S")</f>
        <v>J</v>
      </c>
      <c r="AE31" s="6" t="str">
        <f>CHOOSE(1+MOD($R$6+5-2,7),"D","L","M","M","J","V","S")</f>
        <v>V</v>
      </c>
      <c r="AF31" s="6" t="str">
        <f>CHOOSE(1+MOD($R$6+6-2,7),"D","L","M","M","J","V","S")</f>
        <v>S</v>
      </c>
      <c r="AG31" s="6" t="str">
        <f>CHOOSE(1+MOD($R$6+7-2,7),"D","L","M","M","J","V","S")</f>
        <v>D</v>
      </c>
      <c r="AH31" s="15"/>
      <c r="AI31" s="7"/>
      <c r="AJ31" s="22"/>
      <c r="AK31" s="22"/>
      <c r="AL31" s="22"/>
      <c r="AM31" s="22"/>
      <c r="AN31" s="22"/>
      <c r="AO31" s="22"/>
      <c r="AP31" s="22"/>
      <c r="AQ31" s="22"/>
      <c r="AR31" s="22"/>
      <c r="AS31" s="22"/>
    </row>
    <row r="32" spans="1:45" s="4" customFormat="1" ht="18" customHeight="1">
      <c r="A32" s="17"/>
      <c r="B32" s="35">
        <v>2</v>
      </c>
      <c r="C32" s="26" t="str">
        <f>IF(WEEKDAY(C30,1)=MOD($R$6-1,7)+1,C30,"")</f>
        <v/>
      </c>
      <c r="D32" s="26" t="str">
        <f>IF(C32="",IF(WEEKDAY(C30,1)=MOD($R$6,7)+1,C30,""),C32+1)</f>
        <v/>
      </c>
      <c r="E32" s="26" t="str">
        <f>IF(D32="",IF(WEEKDAY(C30,1)=MOD($R$6+1,7)+1,C30,""),D32+1)</f>
        <v/>
      </c>
      <c r="F32" s="26" t="str">
        <f>IF(E32="",IF(WEEKDAY(C30,1)=MOD($R$6+2,7)+1,C30,""),E32+1)</f>
        <v/>
      </c>
      <c r="G32" s="26">
        <f>IF(F32="",IF(WEEKDAY(C30,1)=MOD($R$6+3,7)+1,C30,""),F32+1)</f>
        <v>46143</v>
      </c>
      <c r="H32" s="23">
        <f>IF(G32="",IF(WEEKDAY(C30,1)=MOD($R$6+4,7)+1,C30,""),G32+1)</f>
        <v>46144</v>
      </c>
      <c r="I32" s="23">
        <f>IF(H32="",IF(WEEKDAY(C30,1)=MOD($R$6+5,7)+1,C30,""),H32+1)</f>
        <v>46145</v>
      </c>
      <c r="J32" s="29">
        <v>7</v>
      </c>
      <c r="K32" s="26">
        <f>IF(WEEKDAY(K30,1)=MOD($R$6-1,7)+1,K30,"")</f>
        <v>46174</v>
      </c>
      <c r="L32" s="26">
        <f>IF(K32="",IF(WEEKDAY(K30,1)=MOD($R$6,7)+1,K30,""),K32+1)</f>
        <v>46175</v>
      </c>
      <c r="M32" s="26">
        <f>IF(L32="",IF(WEEKDAY(K30,1)=MOD($R$6+1,7)+1,K30,""),L32+1)</f>
        <v>46176</v>
      </c>
      <c r="N32" s="26">
        <f>IF(M32="",IF(WEEKDAY(K30,1)=MOD($R$6+2,7)+1,K30,""),M32+1)</f>
        <v>46177</v>
      </c>
      <c r="O32" s="26">
        <f>IF(N32="",IF(WEEKDAY(K30,1)=MOD($R$6+3,7)+1,K30,""),N32+1)</f>
        <v>46178</v>
      </c>
      <c r="P32" s="23">
        <f>IF(O32="",IF(WEEKDAY(K30,1)=MOD($R$6+4,7)+1,K30,""),O32+1)</f>
        <v>46179</v>
      </c>
      <c r="Q32" s="23">
        <f>IF(P32="",IF(WEEKDAY(K30,1)=MOD($R$6+5,7)+1,K30,""),P32+1)</f>
        <v>46180</v>
      </c>
      <c r="R32" s="29">
        <v>1</v>
      </c>
      <c r="S32" s="26" t="str">
        <f>IF(WEEKDAY(S30,1)=MOD($R$6-1,7)+1,S30,"")</f>
        <v/>
      </c>
      <c r="T32" s="26" t="str">
        <f>IF(S32="",IF(WEEKDAY(S30,1)=MOD($R$6,7)+1,S30,""),S32+1)</f>
        <v/>
      </c>
      <c r="U32" s="26">
        <f>IF(T32="",IF(WEEKDAY(S30,1)=MOD($R$6+1,7)+1,S30,""),T32+1)</f>
        <v>46204</v>
      </c>
      <c r="V32" s="26">
        <f>IF(U32="",IF(WEEKDAY(S30,1)=MOD($R$6+2,7)+1,S30,""),U32+1)</f>
        <v>46205</v>
      </c>
      <c r="W32" s="26">
        <f>IF(V32="",IF(WEEKDAY(S30,1)=MOD($R$6+3,7)+1,S30,""),V32+1)</f>
        <v>46206</v>
      </c>
      <c r="X32" s="23">
        <f>IF(W32="",IF(WEEKDAY(S30,1)=MOD($R$6+4,7)+1,S30,""),W32+1)</f>
        <v>46207</v>
      </c>
      <c r="Y32" s="23">
        <f>IF(X32="",IF(WEEKDAY(S30,1)=MOD($R$6+5,7)+1,S30,""),X32+1)</f>
        <v>46208</v>
      </c>
      <c r="Z32" s="29"/>
      <c r="AA32" s="5" t="str">
        <f>IF(WEEKDAY(AA30,1)=MOD($R$6-1,7)+1,AA30,"")</f>
        <v/>
      </c>
      <c r="AB32" s="5" t="str">
        <f>IF(AA32="",IF(WEEKDAY(AA30,1)=MOD($R$6,7)+1,AA30,""),AA32+1)</f>
        <v/>
      </c>
      <c r="AC32" s="5" t="str">
        <f>IF(AB32="",IF(WEEKDAY(AA30,1)=MOD($R$6+1,7)+1,AA30,""),AB32+1)</f>
        <v/>
      </c>
      <c r="AD32" s="5" t="str">
        <f>IF(AC32="",IF(WEEKDAY(AA30,1)=MOD($R$6+2,7)+1,AA30,""),AC32+1)</f>
        <v/>
      </c>
      <c r="AE32" s="5" t="str">
        <f>IF(AD32="",IF(WEEKDAY(AA30,1)=MOD($R$6+3,7)+1,AA30,""),AD32+1)</f>
        <v/>
      </c>
      <c r="AF32" s="23">
        <f>IF(AE32="",IF(WEEKDAY(AA30,1)=MOD($R$6+4,7)+1,AA30,""),AE32+1)</f>
        <v>46235</v>
      </c>
      <c r="AG32" s="23">
        <f>IF(AF32="",IF(WEEKDAY(AA30,1)=MOD($R$6+5,7)+1,AA30,""),AF32+1)</f>
        <v>46236</v>
      </c>
      <c r="AH32" s="15"/>
      <c r="AI32" s="7"/>
      <c r="AJ32" s="20"/>
      <c r="AK32" s="20"/>
      <c r="AL32" s="20"/>
      <c r="AM32" s="20"/>
      <c r="AN32" s="20"/>
      <c r="AO32" s="20"/>
      <c r="AP32" s="20"/>
      <c r="AQ32" s="20"/>
      <c r="AR32" s="20"/>
      <c r="AS32" s="20"/>
    </row>
    <row r="33" spans="1:35" s="4" customFormat="1" ht="18" customHeight="1">
      <c r="A33" s="17"/>
      <c r="B33" s="35">
        <v>3</v>
      </c>
      <c r="C33" s="26">
        <f>IF(I32="","",IF(MONTH(I32+1)&lt;&gt;MONTH(I32),"",I32+1))</f>
        <v>46146</v>
      </c>
      <c r="D33" s="26">
        <f>IF(C33="","",IF(MONTH(C33+1)&lt;&gt;MONTH(C33),"",C33+1))</f>
        <v>46147</v>
      </c>
      <c r="E33" s="26">
        <f t="shared" ref="E33:I37" si="24">IF(D33="","",IF(MONTH(D33+1)&lt;&gt;MONTH(D33),"",D33+1))</f>
        <v>46148</v>
      </c>
      <c r="F33" s="26">
        <f t="shared" si="24"/>
        <v>46149</v>
      </c>
      <c r="G33" s="26">
        <f t="shared" si="24"/>
        <v>46150</v>
      </c>
      <c r="H33" s="23">
        <f t="shared" si="24"/>
        <v>46151</v>
      </c>
      <c r="I33" s="23">
        <f t="shared" si="24"/>
        <v>46152</v>
      </c>
      <c r="J33" s="29">
        <v>8</v>
      </c>
      <c r="K33" s="26">
        <f>IF(Q32="","",IF(MONTH(Q32+1)&lt;&gt;MONTH(Q32),"",Q32+1))</f>
        <v>46181</v>
      </c>
      <c r="L33" s="26">
        <f>IF(K33="","",IF(MONTH(K33+1)&lt;&gt;MONTH(K33),"",K33+1))</f>
        <v>46182</v>
      </c>
      <c r="M33" s="26">
        <f t="shared" ref="M33:Q37" si="25">IF(L33="","",IF(MONTH(L33+1)&lt;&gt;MONTH(L33),"",L33+1))</f>
        <v>46183</v>
      </c>
      <c r="N33" s="26">
        <f t="shared" si="25"/>
        <v>46184</v>
      </c>
      <c r="O33" s="26">
        <f t="shared" si="25"/>
        <v>46185</v>
      </c>
      <c r="P33" s="23">
        <f t="shared" si="25"/>
        <v>46186</v>
      </c>
      <c r="Q33" s="23">
        <f t="shared" si="25"/>
        <v>46187</v>
      </c>
      <c r="R33" s="29">
        <v>2</v>
      </c>
      <c r="S33" s="26">
        <f>IF(Y32="","",IF(MONTH(Y32+1)&lt;&gt;MONTH(Y32),"",Y32+1))</f>
        <v>46209</v>
      </c>
      <c r="T33" s="26">
        <f>IF(S33="","",IF(MONTH(S33+1)&lt;&gt;MONTH(S33),"",S33+1))</f>
        <v>46210</v>
      </c>
      <c r="U33" s="26">
        <f t="shared" ref="U33:Y37" si="26">IF(T33="","",IF(MONTH(T33+1)&lt;&gt;MONTH(T33),"",T33+1))</f>
        <v>46211</v>
      </c>
      <c r="V33" s="26">
        <f t="shared" si="26"/>
        <v>46212</v>
      </c>
      <c r="W33" s="26">
        <f t="shared" si="26"/>
        <v>46213</v>
      </c>
      <c r="X33" s="23">
        <f t="shared" si="26"/>
        <v>46214</v>
      </c>
      <c r="Y33" s="23">
        <f t="shared" si="26"/>
        <v>46215</v>
      </c>
      <c r="Z33" s="29">
        <v>6</v>
      </c>
      <c r="AA33" s="26">
        <f>IF(AG32="","",IF(MONTH(AG32+1)&lt;&gt;MONTH(AG32),"",AG32+1))</f>
        <v>46237</v>
      </c>
      <c r="AB33" s="26">
        <f>IF(AA33="","",IF(MONTH(AA33+1)&lt;&gt;MONTH(AA33),"",AA33+1))</f>
        <v>46238</v>
      </c>
      <c r="AC33" s="26">
        <f t="shared" ref="AC33:AG37" si="27">IF(AB33="","",IF(MONTH(AB33+1)&lt;&gt;MONTH(AB33),"",AB33+1))</f>
        <v>46239</v>
      </c>
      <c r="AD33" s="26">
        <f t="shared" si="27"/>
        <v>46240</v>
      </c>
      <c r="AE33" s="26">
        <f t="shared" si="27"/>
        <v>46241</v>
      </c>
      <c r="AF33" s="23">
        <f t="shared" si="27"/>
        <v>46242</v>
      </c>
      <c r="AG33" s="23">
        <f t="shared" si="27"/>
        <v>46243</v>
      </c>
      <c r="AH33" s="15"/>
      <c r="AI33" s="7"/>
    </row>
    <row r="34" spans="1:35" s="4" customFormat="1" ht="18" customHeight="1">
      <c r="A34" s="17"/>
      <c r="B34" s="35">
        <v>4</v>
      </c>
      <c r="C34" s="26">
        <f>IF(I33="","",IF(MONTH(I33+1)&lt;&gt;MONTH(I33),"",I33+1))</f>
        <v>46153</v>
      </c>
      <c r="D34" s="26">
        <f>IF(C34="","",IF(MONTH(C34+1)&lt;&gt;MONTH(C34),"",C34+1))</f>
        <v>46154</v>
      </c>
      <c r="E34" s="26">
        <f t="shared" si="24"/>
        <v>46155</v>
      </c>
      <c r="F34" s="26">
        <f t="shared" si="24"/>
        <v>46156</v>
      </c>
      <c r="G34" s="26">
        <f t="shared" si="24"/>
        <v>46157</v>
      </c>
      <c r="H34" s="23">
        <f t="shared" si="24"/>
        <v>46158</v>
      </c>
      <c r="I34" s="23">
        <f t="shared" si="24"/>
        <v>46159</v>
      </c>
      <c r="J34" s="29"/>
      <c r="K34" s="46">
        <f>IF(Q33="","",IF(MONTH(Q33+1)&lt;&gt;MONTH(Q33),"",Q33+1))</f>
        <v>46188</v>
      </c>
      <c r="L34" s="46">
        <f>IF(K34="","",IF(MONTH(K34+1)&lt;&gt;MONTH(K34),"",K34+1))</f>
        <v>46189</v>
      </c>
      <c r="M34" s="46">
        <f t="shared" si="25"/>
        <v>46190</v>
      </c>
      <c r="N34" s="46">
        <f t="shared" si="25"/>
        <v>46191</v>
      </c>
      <c r="O34" s="46">
        <f t="shared" si="25"/>
        <v>46192</v>
      </c>
      <c r="P34" s="23">
        <f t="shared" si="25"/>
        <v>46193</v>
      </c>
      <c r="Q34" s="23">
        <f t="shared" si="25"/>
        <v>46194</v>
      </c>
      <c r="R34" s="29">
        <v>3</v>
      </c>
      <c r="S34" s="26">
        <f>IF(Y33="","",IF(MONTH(Y33+1)&lt;&gt;MONTH(Y33),"",Y33+1))</f>
        <v>46216</v>
      </c>
      <c r="T34" s="26">
        <f>IF(S34="","",IF(MONTH(S34+1)&lt;&gt;MONTH(S34),"",S34+1))</f>
        <v>46217</v>
      </c>
      <c r="U34" s="26">
        <f t="shared" si="26"/>
        <v>46218</v>
      </c>
      <c r="V34" s="26">
        <f t="shared" si="26"/>
        <v>46219</v>
      </c>
      <c r="W34" s="26">
        <f t="shared" si="26"/>
        <v>46220</v>
      </c>
      <c r="X34" s="23">
        <f t="shared" si="26"/>
        <v>46221</v>
      </c>
      <c r="Y34" s="23">
        <f t="shared" si="26"/>
        <v>46222</v>
      </c>
      <c r="Z34" s="29">
        <v>7</v>
      </c>
      <c r="AA34" s="26">
        <f>IF(AG33="","",IF(MONTH(AG33+1)&lt;&gt;MONTH(AG33),"",AG33+1))</f>
        <v>46244</v>
      </c>
      <c r="AB34" s="26">
        <f>IF(AA34="","",IF(MONTH(AA34+1)&lt;&gt;MONTH(AA34),"",AA34+1))</f>
        <v>46245</v>
      </c>
      <c r="AC34" s="26">
        <f t="shared" si="27"/>
        <v>46246</v>
      </c>
      <c r="AD34" s="26">
        <f t="shared" si="27"/>
        <v>46247</v>
      </c>
      <c r="AE34" s="26">
        <f t="shared" si="27"/>
        <v>46248</v>
      </c>
      <c r="AF34" s="23">
        <f t="shared" si="27"/>
        <v>46249</v>
      </c>
      <c r="AG34" s="23">
        <f t="shared" si="27"/>
        <v>46250</v>
      </c>
      <c r="AH34" s="15"/>
      <c r="AI34" s="7"/>
    </row>
    <row r="35" spans="1:35" s="4" customFormat="1" ht="18" customHeight="1">
      <c r="A35" s="17"/>
      <c r="B35" s="35">
        <v>5</v>
      </c>
      <c r="C35" s="26">
        <f>IF(I34="","",IF(MONTH(I34+1)&lt;&gt;MONTH(I34),"",I34+1))</f>
        <v>46160</v>
      </c>
      <c r="D35" s="26">
        <f>IF(C35="","",IF(MONTH(C35+1)&lt;&gt;MONTH(C35),"",C35+1))</f>
        <v>46161</v>
      </c>
      <c r="E35" s="26">
        <f t="shared" si="24"/>
        <v>46162</v>
      </c>
      <c r="F35" s="26">
        <f t="shared" si="24"/>
        <v>46163</v>
      </c>
      <c r="G35" s="26">
        <f t="shared" si="24"/>
        <v>46164</v>
      </c>
      <c r="H35" s="23">
        <f t="shared" si="24"/>
        <v>46165</v>
      </c>
      <c r="I35" s="23">
        <f t="shared" si="24"/>
        <v>46166</v>
      </c>
      <c r="J35" s="29"/>
      <c r="K35" s="46">
        <f>IF(Q34="","",IF(MONTH(Q34+1)&lt;&gt;MONTH(Q34),"",Q34+1))</f>
        <v>46195</v>
      </c>
      <c r="L35" s="46">
        <f>IF(K35="","",IF(MONTH(K35+1)&lt;&gt;MONTH(K35),"",K35+1))</f>
        <v>46196</v>
      </c>
      <c r="M35" s="46">
        <f t="shared" si="25"/>
        <v>46197</v>
      </c>
      <c r="N35" s="46">
        <f t="shared" si="25"/>
        <v>46198</v>
      </c>
      <c r="O35" s="46">
        <f t="shared" si="25"/>
        <v>46199</v>
      </c>
      <c r="P35" s="23">
        <f t="shared" si="25"/>
        <v>46200</v>
      </c>
      <c r="Q35" s="23">
        <f t="shared" si="25"/>
        <v>46201</v>
      </c>
      <c r="R35" s="29">
        <v>4</v>
      </c>
      <c r="S35" s="26">
        <f>IF(Y34="","",IF(MONTH(Y34+1)&lt;&gt;MONTH(Y34),"",Y34+1))</f>
        <v>46223</v>
      </c>
      <c r="T35" s="26">
        <f>IF(S35="","",IF(MONTH(S35+1)&lt;&gt;MONTH(S35),"",S35+1))</f>
        <v>46224</v>
      </c>
      <c r="U35" s="26">
        <f t="shared" si="26"/>
        <v>46225</v>
      </c>
      <c r="V35" s="26">
        <f t="shared" si="26"/>
        <v>46226</v>
      </c>
      <c r="W35" s="26">
        <f t="shared" si="26"/>
        <v>46227</v>
      </c>
      <c r="X35" s="23">
        <f t="shared" si="26"/>
        <v>46228</v>
      </c>
      <c r="Y35" s="23">
        <f t="shared" si="26"/>
        <v>46229</v>
      </c>
      <c r="Z35" s="29">
        <v>8</v>
      </c>
      <c r="AA35" s="26">
        <f>IF(AG34="","",IF(MONTH(AG34+1)&lt;&gt;MONTH(AG34),"",AG34+1))</f>
        <v>46251</v>
      </c>
      <c r="AB35" s="26">
        <f>IF(AA35="","",IF(MONTH(AA35+1)&lt;&gt;MONTH(AA35),"",AA35+1))</f>
        <v>46252</v>
      </c>
      <c r="AC35" s="26">
        <f t="shared" si="27"/>
        <v>46253</v>
      </c>
      <c r="AD35" s="26">
        <f t="shared" si="27"/>
        <v>46254</v>
      </c>
      <c r="AE35" s="26">
        <f t="shared" si="27"/>
        <v>46255</v>
      </c>
      <c r="AF35" s="23">
        <f t="shared" si="27"/>
        <v>46256</v>
      </c>
      <c r="AG35" s="23">
        <f t="shared" si="27"/>
        <v>46257</v>
      </c>
      <c r="AH35" s="15"/>
      <c r="AI35" s="7"/>
    </row>
    <row r="36" spans="1:35" s="4" customFormat="1" ht="18" customHeight="1">
      <c r="A36" s="17"/>
      <c r="B36" s="35">
        <v>6</v>
      </c>
      <c r="C36" s="26">
        <f>IF(I35="","",IF(MONTH(I35+1)&lt;&gt;MONTH(I35),"",I35+1))</f>
        <v>46167</v>
      </c>
      <c r="D36" s="26">
        <f>IF(C36="","",IF(MONTH(C36+1)&lt;&gt;MONTH(C36),"",C36+1))</f>
        <v>46168</v>
      </c>
      <c r="E36" s="26">
        <f t="shared" si="24"/>
        <v>46169</v>
      </c>
      <c r="F36" s="26">
        <f t="shared" si="24"/>
        <v>46170</v>
      </c>
      <c r="G36" s="26">
        <f t="shared" si="24"/>
        <v>46171</v>
      </c>
      <c r="H36" s="23">
        <f t="shared" si="24"/>
        <v>46172</v>
      </c>
      <c r="I36" s="23">
        <f t="shared" si="24"/>
        <v>46173</v>
      </c>
      <c r="J36" s="29">
        <v>1</v>
      </c>
      <c r="K36" s="26">
        <f>IF(Q35="","",IF(MONTH(Q35+1)&lt;&gt;MONTH(Q35),"",Q35+1))</f>
        <v>46202</v>
      </c>
      <c r="L36" s="26">
        <f>IF(K36="","",IF(MONTH(K36+1)&lt;&gt;MONTH(K36),"",K36+1))</f>
        <v>46203</v>
      </c>
      <c r="M36" s="26" t="str">
        <f t="shared" si="25"/>
        <v/>
      </c>
      <c r="N36" s="26" t="str">
        <f t="shared" si="25"/>
        <v/>
      </c>
      <c r="O36" s="26" t="str">
        <f t="shared" si="25"/>
        <v/>
      </c>
      <c r="P36" s="23" t="str">
        <f t="shared" si="25"/>
        <v/>
      </c>
      <c r="Q36" s="23" t="str">
        <f t="shared" si="25"/>
        <v/>
      </c>
      <c r="R36" s="29">
        <v>5</v>
      </c>
      <c r="S36" s="26">
        <f>IF(Y35="","",IF(MONTH(Y35+1)&lt;&gt;MONTH(Y35),"",Y35+1))</f>
        <v>46230</v>
      </c>
      <c r="T36" s="26">
        <f>IF(S36="","",IF(MONTH(S36+1)&lt;&gt;MONTH(S36),"",S36+1))</f>
        <v>46231</v>
      </c>
      <c r="U36" s="26">
        <f t="shared" si="26"/>
        <v>46232</v>
      </c>
      <c r="V36" s="26">
        <f t="shared" si="26"/>
        <v>46233</v>
      </c>
      <c r="W36" s="26">
        <f t="shared" si="26"/>
        <v>46234</v>
      </c>
      <c r="X36" s="23" t="str">
        <f t="shared" si="26"/>
        <v/>
      </c>
      <c r="Y36" s="23" t="str">
        <f t="shared" si="26"/>
        <v/>
      </c>
      <c r="Z36" s="29"/>
      <c r="AA36" s="46">
        <f>IF(AG35="","",IF(MONTH(AG35+1)&lt;&gt;MONTH(AG35),"",AG35+1))</f>
        <v>46258</v>
      </c>
      <c r="AB36" s="46">
        <f>IF(AA36="","",IF(MONTH(AA36+1)&lt;&gt;MONTH(AA36),"",AA36+1))</f>
        <v>46259</v>
      </c>
      <c r="AC36" s="46">
        <f t="shared" si="27"/>
        <v>46260</v>
      </c>
      <c r="AD36" s="46">
        <f t="shared" si="27"/>
        <v>46261</v>
      </c>
      <c r="AE36" s="46">
        <f t="shared" si="27"/>
        <v>46262</v>
      </c>
      <c r="AF36" s="23">
        <f t="shared" si="27"/>
        <v>46263</v>
      </c>
      <c r="AG36" s="23">
        <f t="shared" si="27"/>
        <v>46264</v>
      </c>
      <c r="AH36" s="15"/>
      <c r="AI36" s="7"/>
    </row>
    <row r="37" spans="1:35" s="4" customFormat="1" ht="18" customHeight="1">
      <c r="A37" s="17"/>
      <c r="B37" s="35"/>
      <c r="C37" s="5" t="str">
        <f>IF(I36="","",IF(MONTH(I36+1)&lt;&gt;MONTH(I36),"",I36+1))</f>
        <v/>
      </c>
      <c r="D37" s="5" t="str">
        <f>IF(C37="","",IF(MONTH(C37+1)&lt;&gt;MONTH(C37),"",C37+1))</f>
        <v/>
      </c>
      <c r="E37" s="5" t="str">
        <f t="shared" si="24"/>
        <v/>
      </c>
      <c r="F37" s="5" t="str">
        <f t="shared" si="24"/>
        <v/>
      </c>
      <c r="G37" s="5" t="str">
        <f t="shared" si="24"/>
        <v/>
      </c>
      <c r="H37" s="23" t="str">
        <f t="shared" si="24"/>
        <v/>
      </c>
      <c r="I37" s="23" t="str">
        <f t="shared" si="24"/>
        <v/>
      </c>
      <c r="J37" s="29"/>
      <c r="K37" s="5" t="str">
        <f>IF(Q36="","",IF(MONTH(Q36+1)&lt;&gt;MONTH(Q36),"",Q36+1))</f>
        <v/>
      </c>
      <c r="L37" s="5" t="str">
        <f>IF(K37="","",IF(MONTH(K37+1)&lt;&gt;MONTH(K37),"",K37+1))</f>
        <v/>
      </c>
      <c r="M37" s="5" t="str">
        <f t="shared" si="25"/>
        <v/>
      </c>
      <c r="N37" s="5" t="str">
        <f t="shared" si="25"/>
        <v/>
      </c>
      <c r="O37" s="5" t="str">
        <f t="shared" si="25"/>
        <v/>
      </c>
      <c r="P37" s="23" t="str">
        <f t="shared" si="25"/>
        <v/>
      </c>
      <c r="Q37" s="23" t="str">
        <f t="shared" si="25"/>
        <v/>
      </c>
      <c r="R37" s="29"/>
      <c r="S37" s="5" t="str">
        <f>IF(Y36="","",IF(MONTH(Y36+1)&lt;&gt;MONTH(Y36),"",Y36+1))</f>
        <v/>
      </c>
      <c r="T37" s="5" t="str">
        <f>IF(S37="","",IF(MONTH(S37+1)&lt;&gt;MONTH(S37),"",S37+1))</f>
        <v/>
      </c>
      <c r="U37" s="5" t="str">
        <f t="shared" si="26"/>
        <v/>
      </c>
      <c r="V37" s="5" t="str">
        <f t="shared" si="26"/>
        <v/>
      </c>
      <c r="W37" s="5" t="str">
        <f t="shared" si="26"/>
        <v/>
      </c>
      <c r="X37" s="23" t="str">
        <f t="shared" si="26"/>
        <v/>
      </c>
      <c r="Y37" s="23" t="str">
        <f t="shared" si="26"/>
        <v/>
      </c>
      <c r="Z37" s="29"/>
      <c r="AA37" s="45">
        <f>IF(AG36="","",IF(MONTH(AG36+1)&lt;&gt;MONTH(AG36),"",AG36+1))</f>
        <v>46265</v>
      </c>
      <c r="AB37" s="45" t="str">
        <f>IF(AA37="","",IF(MONTH(AA37+1)&lt;&gt;MONTH(AA37),"",AA37+1))</f>
        <v/>
      </c>
      <c r="AC37" s="45" t="str">
        <f t="shared" si="27"/>
        <v/>
      </c>
      <c r="AD37" s="45" t="str">
        <f t="shared" si="27"/>
        <v/>
      </c>
      <c r="AE37" s="45" t="str">
        <f t="shared" si="27"/>
        <v/>
      </c>
      <c r="AF37" s="23" t="str">
        <f t="shared" si="27"/>
        <v/>
      </c>
      <c r="AG37" s="23" t="str">
        <f t="shared" si="27"/>
        <v/>
      </c>
      <c r="AH37" s="15"/>
      <c r="AI37" s="7"/>
    </row>
    <row r="38" spans="1:35" s="4" customFormat="1" ht="18" customHeight="1">
      <c r="A38" s="17"/>
      <c r="B38" s="35"/>
      <c r="C38" s="27"/>
      <c r="D38" s="27"/>
      <c r="E38" s="27"/>
      <c r="F38" s="27"/>
      <c r="G38" s="27"/>
      <c r="H38" s="28"/>
      <c r="I38" s="28"/>
      <c r="J38" s="40"/>
      <c r="K38" s="27"/>
      <c r="L38" s="27"/>
      <c r="M38" s="27"/>
      <c r="N38" s="27"/>
      <c r="O38" s="27"/>
      <c r="P38" s="28"/>
      <c r="Q38" s="28"/>
      <c r="R38" s="40"/>
      <c r="S38" s="57" t="s">
        <v>9</v>
      </c>
      <c r="T38" s="57"/>
      <c r="U38" s="57"/>
      <c r="V38" s="57"/>
      <c r="W38" s="57"/>
      <c r="X38" s="57"/>
      <c r="Y38" s="57"/>
      <c r="Z38" s="40"/>
      <c r="AA38" s="27"/>
      <c r="AB38" s="27"/>
      <c r="AC38" s="27"/>
      <c r="AD38" s="27"/>
      <c r="AE38" s="27"/>
      <c r="AF38" s="28"/>
      <c r="AG38" s="28"/>
      <c r="AH38" s="15"/>
      <c r="AI38" s="7"/>
    </row>
    <row r="39" spans="1:35" s="4" customFormat="1" ht="18" customHeight="1">
      <c r="A39" s="17"/>
      <c r="B39" s="35"/>
      <c r="C39" s="27"/>
      <c r="D39" s="27"/>
      <c r="E39" s="27"/>
      <c r="F39" s="27"/>
      <c r="G39" s="27"/>
      <c r="H39" s="28"/>
      <c r="I39" s="28"/>
      <c r="J39" s="40"/>
      <c r="K39" s="27"/>
      <c r="L39" s="27"/>
      <c r="M39" s="27"/>
      <c r="N39" s="27"/>
      <c r="O39" s="27"/>
      <c r="P39" s="28"/>
      <c r="Q39" s="28"/>
      <c r="R39" s="40"/>
      <c r="S39" s="27"/>
      <c r="T39" s="27"/>
      <c r="U39" s="27"/>
      <c r="V39" s="27"/>
      <c r="W39" s="27"/>
      <c r="X39" s="28"/>
      <c r="Y39" s="28"/>
      <c r="Z39" s="40"/>
      <c r="AA39" s="27"/>
      <c r="AB39" s="27"/>
      <c r="AC39" s="27"/>
      <c r="AD39" s="27"/>
      <c r="AE39" s="27"/>
      <c r="AF39" s="28"/>
      <c r="AG39" s="28"/>
      <c r="AH39" s="15"/>
      <c r="AI39" s="7"/>
    </row>
    <row r="40" spans="1:35" s="4" customFormat="1" ht="18" customHeight="1">
      <c r="A40" s="17"/>
      <c r="B40" s="35"/>
      <c r="C40" s="27"/>
      <c r="D40" s="27"/>
      <c r="E40" s="27"/>
      <c r="F40" s="27"/>
      <c r="G40" s="27"/>
      <c r="H40" s="28"/>
      <c r="I40" s="28"/>
      <c r="J40" s="40"/>
      <c r="K40" s="27"/>
      <c r="L40" s="27"/>
      <c r="M40" s="27"/>
      <c r="N40" s="27"/>
      <c r="O40" s="27"/>
      <c r="P40" s="28"/>
      <c r="Q40" s="28"/>
      <c r="R40" s="40"/>
      <c r="S40" s="27"/>
      <c r="T40" s="27"/>
      <c r="U40" s="27"/>
      <c r="V40" s="27"/>
      <c r="W40" s="27"/>
      <c r="X40" s="28"/>
      <c r="Y40" s="28"/>
      <c r="Z40" s="40"/>
      <c r="AA40" s="27"/>
      <c r="AB40" s="27"/>
      <c r="AC40" s="27"/>
      <c r="AD40" s="27"/>
      <c r="AE40" s="27"/>
      <c r="AF40" s="28"/>
      <c r="AG40" s="28"/>
      <c r="AH40" s="15"/>
      <c r="AI40" s="7"/>
    </row>
    <row r="41" spans="1:35">
      <c r="A41" s="7"/>
      <c r="B41" s="30"/>
      <c r="C41" s="16"/>
      <c r="D41" s="16"/>
      <c r="E41" s="16"/>
      <c r="F41" s="16"/>
      <c r="G41" s="16"/>
      <c r="H41" s="16"/>
      <c r="I41" s="16"/>
      <c r="J41" s="29"/>
      <c r="K41" s="16"/>
      <c r="L41" s="16"/>
      <c r="M41" s="16"/>
      <c r="N41" s="16"/>
      <c r="O41" s="16"/>
      <c r="P41" s="16"/>
      <c r="Q41" s="16"/>
      <c r="R41" s="29"/>
      <c r="S41" s="16"/>
      <c r="T41" s="16"/>
      <c r="U41" s="16"/>
      <c r="V41" s="16"/>
      <c r="W41" s="16"/>
      <c r="X41" s="16"/>
      <c r="Y41" s="16"/>
      <c r="Z41" s="29"/>
      <c r="AA41" s="16"/>
      <c r="AB41" s="16"/>
      <c r="AC41" s="16"/>
      <c r="AD41" s="16"/>
      <c r="AE41" s="16"/>
      <c r="AF41" s="16"/>
      <c r="AG41" s="16"/>
      <c r="AH41" s="16"/>
      <c r="AI41" s="7"/>
    </row>
    <row r="42" spans="1:35" ht="18" customHeight="1">
      <c r="A42" s="12"/>
      <c r="B42" s="33"/>
      <c r="C42" s="49">
        <f>DATE(YEAR(AA30+42),MONTH(AA30+42),1)</f>
        <v>46266</v>
      </c>
      <c r="D42" s="49"/>
      <c r="E42" s="49"/>
      <c r="F42" s="49"/>
      <c r="G42" s="49"/>
      <c r="H42" s="49"/>
      <c r="I42" s="49"/>
      <c r="J42" s="41"/>
      <c r="K42" s="49">
        <f>DATE(YEAR(C42+42),MONTH(C42+42),1)</f>
        <v>46296</v>
      </c>
      <c r="L42" s="49"/>
      <c r="M42" s="49"/>
      <c r="N42" s="49"/>
      <c r="O42" s="49"/>
      <c r="P42" s="49"/>
      <c r="Q42" s="49"/>
      <c r="R42" s="41"/>
      <c r="S42" s="49">
        <f>DATE(YEAR(K42+42),MONTH(K42+42),1)</f>
        <v>46327</v>
      </c>
      <c r="T42" s="49"/>
      <c r="U42" s="49"/>
      <c r="V42" s="49"/>
      <c r="W42" s="49"/>
      <c r="X42" s="49"/>
      <c r="Y42" s="49"/>
      <c r="Z42" s="41"/>
      <c r="AA42" s="49">
        <f>DATE(YEAR(S42+42),MONTH(S42+42),1)</f>
        <v>46357</v>
      </c>
      <c r="AB42" s="49"/>
      <c r="AC42" s="49"/>
      <c r="AD42" s="49"/>
      <c r="AE42" s="49"/>
      <c r="AF42" s="49"/>
      <c r="AG42" s="49"/>
      <c r="AH42" s="13"/>
      <c r="AI42" s="7"/>
    </row>
    <row r="43" spans="1:35" ht="18" customHeight="1">
      <c r="A43" s="15"/>
      <c r="B43" s="34"/>
      <c r="C43" s="6" t="str">
        <f>CHOOSE(1+MOD($R$6+1-2,7),"D","L","M","M","J","V","S")</f>
        <v>L</v>
      </c>
      <c r="D43" s="6" t="str">
        <f>CHOOSE(1+MOD($R$6+2-2,7),"D","L","M","M","J","V","S")</f>
        <v>M</v>
      </c>
      <c r="E43" s="6" t="str">
        <f>CHOOSE(1+MOD($R$6+3-2,7),"D","L","M","M","J","V","S")</f>
        <v>M</v>
      </c>
      <c r="F43" s="6" t="str">
        <f>CHOOSE(1+MOD($R$6+4-2,7),"D","L","M","M","J","V","S")</f>
        <v>J</v>
      </c>
      <c r="G43" s="6" t="str">
        <f>CHOOSE(1+MOD($R$6+5-2,7),"D","L","M","M","J","V","S")</f>
        <v>V</v>
      </c>
      <c r="H43" s="6" t="str">
        <f>CHOOSE(1+MOD($R$6+6-2,7),"D","L","M","M","J","V","S")</f>
        <v>S</v>
      </c>
      <c r="I43" s="6" t="str">
        <f>CHOOSE(1+MOD($R$6+7-2,7),"D","L","M","M","J","V","S")</f>
        <v>D</v>
      </c>
      <c r="J43" s="29"/>
      <c r="K43" s="6" t="str">
        <f>CHOOSE(1+MOD($R$6+1-2,7),"D","L","M","M","J","V","S")</f>
        <v>L</v>
      </c>
      <c r="L43" s="6" t="str">
        <f>CHOOSE(1+MOD($R$6+2-2,7),"D","L","M","M","J","V","S")</f>
        <v>M</v>
      </c>
      <c r="M43" s="6" t="str">
        <f>CHOOSE(1+MOD($R$6+3-2,7),"D","L","M","M","J","V","S")</f>
        <v>M</v>
      </c>
      <c r="N43" s="6" t="str">
        <f>CHOOSE(1+MOD($R$6+4-2,7),"D","L","M","M","J","V","S")</f>
        <v>J</v>
      </c>
      <c r="O43" s="6" t="str">
        <f>CHOOSE(1+MOD($R$6+5-2,7),"D","L","M","M","J","V","S")</f>
        <v>V</v>
      </c>
      <c r="P43" s="6" t="str">
        <f>CHOOSE(1+MOD($R$6+6-2,7),"D","L","M","M","J","V","S")</f>
        <v>S</v>
      </c>
      <c r="Q43" s="6" t="str">
        <f>CHOOSE(1+MOD($R$6+7-2,7),"D","L","M","M","J","V","S")</f>
        <v>D</v>
      </c>
      <c r="R43" s="29"/>
      <c r="S43" s="6" t="str">
        <f>CHOOSE(1+MOD($R$6+1-2,7),"D","L","M","M","J","V","S")</f>
        <v>L</v>
      </c>
      <c r="T43" s="6" t="str">
        <f>CHOOSE(1+MOD($R$6+2-2,7),"D","L","M","M","J","V","S")</f>
        <v>M</v>
      </c>
      <c r="U43" s="6" t="str">
        <f>CHOOSE(1+MOD($R$6+3-2,7),"D","L","M","M","J","V","S")</f>
        <v>M</v>
      </c>
      <c r="V43" s="6" t="str">
        <f>CHOOSE(1+MOD($R$6+4-2,7),"D","L","M","M","J","V","S")</f>
        <v>J</v>
      </c>
      <c r="W43" s="6" t="str">
        <f>CHOOSE(1+MOD($R$6+5-2,7),"D","L","M","M","J","V","S")</f>
        <v>V</v>
      </c>
      <c r="X43" s="6" t="str">
        <f>CHOOSE(1+MOD($R$6+6-2,7),"D","L","M","M","J","V","S")</f>
        <v>S</v>
      </c>
      <c r="Y43" s="6" t="str">
        <f>CHOOSE(1+MOD($R$6+7-2,7),"D","L","M","M","J","V","S")</f>
        <v>D</v>
      </c>
      <c r="Z43" s="29"/>
      <c r="AA43" s="6" t="str">
        <f>CHOOSE(1+MOD($R$6+1-2,7),"D","L","M","M","J","V","S")</f>
        <v>L</v>
      </c>
      <c r="AB43" s="6" t="str">
        <f>CHOOSE(1+MOD($R$6+2-2,7),"D","L","M","M","J","V","S")</f>
        <v>M</v>
      </c>
      <c r="AC43" s="6" t="str">
        <f>CHOOSE(1+MOD($R$6+3-2,7),"D","L","M","M","J","V","S")</f>
        <v>M</v>
      </c>
      <c r="AD43" s="6" t="str">
        <f>CHOOSE(1+MOD($R$6+4-2,7),"D","L","M","M","J","V","S")</f>
        <v>J</v>
      </c>
      <c r="AE43" s="6" t="str">
        <f>CHOOSE(1+MOD($R$6+5-2,7),"D","L","M","M","J","V","S")</f>
        <v>V</v>
      </c>
      <c r="AF43" s="6" t="str">
        <f>CHOOSE(1+MOD($R$6+6-2,7),"D","L","M","M","J","V","S")</f>
        <v>S</v>
      </c>
      <c r="AG43" s="6" t="str">
        <f>CHOOSE(1+MOD($R$6+7-2,7),"D","L","M","M","J","V","S")</f>
        <v>D</v>
      </c>
      <c r="AH43" s="15"/>
      <c r="AI43" s="7"/>
    </row>
    <row r="44" spans="1:35" ht="18" customHeight="1">
      <c r="A44" s="17"/>
      <c r="B44" s="35"/>
      <c r="C44" s="45" t="str">
        <f>IF(WEEKDAY(C42,1)=MOD($R$6-1,7)+1,C42,"")</f>
        <v/>
      </c>
      <c r="D44" s="45">
        <f>IF(C44="",IF(WEEKDAY(C42,1)=MOD($R$6,7)+1,C42,""),C44+1)</f>
        <v>46266</v>
      </c>
      <c r="E44" s="45">
        <f>IF(D44="",IF(WEEKDAY(C42,1)=MOD($R$6+1,7)+1,C42,""),D44+1)</f>
        <v>46267</v>
      </c>
      <c r="F44" s="45">
        <f>IF(E44="",IF(WEEKDAY(C42,1)=MOD($R$6+2,7)+1,C42,""),E44+1)</f>
        <v>46268</v>
      </c>
      <c r="G44" s="45">
        <f>IF(F44="",IF(WEEKDAY(C42,1)=MOD($R$6+3,7)+1,C42,""),F44+1)</f>
        <v>46269</v>
      </c>
      <c r="H44" s="23">
        <f>IF(G44="",IF(WEEKDAY(C42,1)=MOD($R$6+4,7)+1,C42,""),G44+1)</f>
        <v>46270</v>
      </c>
      <c r="I44" s="23">
        <f>IF(H44="",IF(WEEKDAY(C42,1)=MOD($R$6+5,7)+1,C42,""),H44+1)</f>
        <v>46271</v>
      </c>
      <c r="J44" s="29">
        <v>3</v>
      </c>
      <c r="K44" s="26" t="str">
        <f>IF(WEEKDAY(K42,1)=MOD($R$6-1,7)+1,K42,"")</f>
        <v/>
      </c>
      <c r="L44" s="26" t="str">
        <f>IF(K44="",IF(WEEKDAY(K42,1)=MOD($R$6,7)+1,K42,""),K44+1)</f>
        <v/>
      </c>
      <c r="M44" s="26" t="str">
        <f>IF(L44="",IF(WEEKDAY(K42,1)=MOD($R$6+1,7)+1,K42,""),L44+1)</f>
        <v/>
      </c>
      <c r="N44" s="26">
        <f>IF(M44="",IF(WEEKDAY(K42,1)=MOD($R$6+2,7)+1,K42,""),M44+1)</f>
        <v>46296</v>
      </c>
      <c r="O44" s="26">
        <f>IF(N44="",IF(WEEKDAY(K42,1)=MOD($R$6+3,7)+1,K42,""),N44+1)</f>
        <v>46297</v>
      </c>
      <c r="P44" s="23">
        <f>IF(O44="",IF(WEEKDAY(K42,1)=MOD($R$6+4,7)+1,K42,""),O44+1)</f>
        <v>46298</v>
      </c>
      <c r="Q44" s="23">
        <f>IF(P44="",IF(WEEKDAY(K42,1)=MOD($R$6+5,7)+1,K42,""),P44+1)</f>
        <v>46299</v>
      </c>
      <c r="R44" s="29"/>
      <c r="S44" s="5" t="str">
        <f>IF(WEEKDAY(S42,1)=MOD($R$6-1,7)+1,S42,"")</f>
        <v/>
      </c>
      <c r="T44" s="5" t="str">
        <f>IF(S44="",IF(WEEKDAY(S42,1)=MOD($R$6,7)+1,S42,""),S44+1)</f>
        <v/>
      </c>
      <c r="U44" s="5" t="str">
        <f>IF(T44="",IF(WEEKDAY(S42,1)=MOD($R$6+1,7)+1,S42,""),T44+1)</f>
        <v/>
      </c>
      <c r="V44" s="5" t="str">
        <f>IF(U44="",IF(WEEKDAY(S42,1)=MOD($R$6+2,7)+1,S42,""),U44+1)</f>
        <v/>
      </c>
      <c r="W44" s="5" t="str">
        <f>IF(V44="",IF(WEEKDAY(S42,1)=MOD($R$6+3,7)+1,S42,""),V44+1)</f>
        <v/>
      </c>
      <c r="X44" s="23" t="str">
        <f>IF(W44="",IF(WEEKDAY(S42,1)=MOD($R$6+4,7)+1,S42,""),W44+1)</f>
        <v/>
      </c>
      <c r="Y44" s="23">
        <f>IF(X44="",IF(WEEKDAY(S42,1)=MOD($R$6+5,7)+1,S42,""),X44+1)</f>
        <v>46327</v>
      </c>
      <c r="Z44" s="29">
        <v>2</v>
      </c>
      <c r="AA44" s="26" t="str">
        <f>IF(WEEKDAY(AA42,1)=MOD($R$6-1,7)+1,AA42,"")</f>
        <v/>
      </c>
      <c r="AB44" s="26">
        <f>IF(AA44="",IF(WEEKDAY(AA42,1)=MOD($R$6,7)+1,AA42,""),AA44+1)</f>
        <v>46357</v>
      </c>
      <c r="AC44" s="26">
        <f>IF(AB44="",IF(WEEKDAY(AA42,1)=MOD($R$6+1,7)+1,AA42,""),AB44+1)</f>
        <v>46358</v>
      </c>
      <c r="AD44" s="26">
        <f>IF(AC44="",IF(WEEKDAY(AA42,1)=MOD($R$6+2,7)+1,AA42,""),AC44+1)</f>
        <v>46359</v>
      </c>
      <c r="AE44" s="26">
        <f>IF(AD44="",IF(WEEKDAY(AA42,1)=MOD($R$6+3,7)+1,AA42,""),AD44+1)</f>
        <v>46360</v>
      </c>
      <c r="AF44" s="23">
        <f>IF(AE44="",IF(WEEKDAY(AA42,1)=MOD($R$6+4,7)+1,AA42,""),AE44+1)</f>
        <v>46361</v>
      </c>
      <c r="AG44" s="23">
        <f>IF(AF44="",IF(WEEKDAY(AA42,1)=MOD($R$6+5,7)+1,AA42,""),AF44+1)</f>
        <v>46362</v>
      </c>
      <c r="AH44" s="15"/>
      <c r="AI44" s="7"/>
    </row>
    <row r="45" spans="1:35" ht="18" customHeight="1">
      <c r="A45" s="17"/>
      <c r="B45" s="35"/>
      <c r="C45" s="45">
        <f>IF(I44="","",IF(MONTH(I44+1)&lt;&gt;MONTH(I44),"",I44+1))</f>
        <v>46272</v>
      </c>
      <c r="D45" s="45">
        <f>IF(C45="","",IF(MONTH(C45+1)&lt;&gt;MONTH(C45),"",C45+1))</f>
        <v>46273</v>
      </c>
      <c r="E45" s="45">
        <f t="shared" ref="E45:E49" si="28">IF(D45="","",IF(MONTH(D45+1)&lt;&gt;MONTH(D45),"",D45+1))</f>
        <v>46274</v>
      </c>
      <c r="F45" s="45">
        <f t="shared" ref="F45:F49" si="29">IF(E45="","",IF(MONTH(E45+1)&lt;&gt;MONTH(E45),"",E45+1))</f>
        <v>46275</v>
      </c>
      <c r="G45" s="45">
        <f t="shared" ref="G45:G49" si="30">IF(F45="","",IF(MONTH(F45+1)&lt;&gt;MONTH(F45),"",F45+1))</f>
        <v>46276</v>
      </c>
      <c r="H45" s="23">
        <f t="shared" ref="H45:H49" si="31">IF(G45="","",IF(MONTH(G45+1)&lt;&gt;MONTH(G45),"",G45+1))</f>
        <v>46277</v>
      </c>
      <c r="I45" s="23">
        <f t="shared" ref="I45:I49" si="32">IF(H45="","",IF(MONTH(H45+1)&lt;&gt;MONTH(H45),"",H45+1))</f>
        <v>46278</v>
      </c>
      <c r="J45" s="29">
        <v>4</v>
      </c>
      <c r="K45" s="26">
        <f>IF(Q44="","",IF(MONTH(Q44+1)&lt;&gt;MONTH(Q44),"",Q44+1))</f>
        <v>46300</v>
      </c>
      <c r="L45" s="26">
        <f>IF(K45="","",IF(MONTH(K45+1)&lt;&gt;MONTH(K45),"",K45+1))</f>
        <v>46301</v>
      </c>
      <c r="M45" s="26">
        <f t="shared" ref="M45:M49" si="33">IF(L45="","",IF(MONTH(L45+1)&lt;&gt;MONTH(L45),"",L45+1))</f>
        <v>46302</v>
      </c>
      <c r="N45" s="26">
        <f t="shared" ref="N45:N49" si="34">IF(M45="","",IF(MONTH(M45+1)&lt;&gt;MONTH(M45),"",M45+1))</f>
        <v>46303</v>
      </c>
      <c r="O45" s="26">
        <f t="shared" ref="O45:O49" si="35">IF(N45="","",IF(MONTH(N45+1)&lt;&gt;MONTH(N45),"",N45+1))</f>
        <v>46304</v>
      </c>
      <c r="P45" s="23">
        <f t="shared" ref="P45:P49" si="36">IF(O45="","",IF(MONTH(O45+1)&lt;&gt;MONTH(O45),"",O45+1))</f>
        <v>46305</v>
      </c>
      <c r="Q45" s="23">
        <f t="shared" ref="Q45:Q49" si="37">IF(P45="","",IF(MONTH(P45+1)&lt;&gt;MONTH(P45),"",P45+1))</f>
        <v>46306</v>
      </c>
      <c r="R45" s="29">
        <v>8</v>
      </c>
      <c r="S45" s="26">
        <f>IF(Y44="","",IF(MONTH(Y44+1)&lt;&gt;MONTH(Y44),"",Y44+1))</f>
        <v>46328</v>
      </c>
      <c r="T45" s="26">
        <f>IF(S45="","",IF(MONTH(S45+1)&lt;&gt;MONTH(S45),"",S45+1))</f>
        <v>46329</v>
      </c>
      <c r="U45" s="26">
        <f t="shared" ref="U45:U49" si="38">IF(T45="","",IF(MONTH(T45+1)&lt;&gt;MONTH(T45),"",T45+1))</f>
        <v>46330</v>
      </c>
      <c r="V45" s="26">
        <f t="shared" ref="V45:V49" si="39">IF(U45="","",IF(MONTH(U45+1)&lt;&gt;MONTH(U45),"",U45+1))</f>
        <v>46331</v>
      </c>
      <c r="W45" s="26">
        <f t="shared" ref="W45:W49" si="40">IF(V45="","",IF(MONTH(V45+1)&lt;&gt;MONTH(V45),"",V45+1))</f>
        <v>46332</v>
      </c>
      <c r="X45" s="23">
        <f t="shared" ref="X45:X49" si="41">IF(W45="","",IF(MONTH(W45+1)&lt;&gt;MONTH(W45),"",W45+1))</f>
        <v>46333</v>
      </c>
      <c r="Y45" s="23">
        <f t="shared" ref="Y45:Y49" si="42">IF(X45="","",IF(MONTH(X45+1)&lt;&gt;MONTH(X45),"",X45+1))</f>
        <v>46334</v>
      </c>
      <c r="Z45" s="29">
        <v>3</v>
      </c>
      <c r="AA45" s="26">
        <f>IF(AG44="","",IF(MONTH(AG44+1)&lt;&gt;MONTH(AG44),"",AG44+1))</f>
        <v>46363</v>
      </c>
      <c r="AB45" s="26">
        <f>IF(AA45="","",IF(MONTH(AA45+1)&lt;&gt;MONTH(AA45),"",AA45+1))</f>
        <v>46364</v>
      </c>
      <c r="AC45" s="26">
        <f t="shared" ref="AC45:AC49" si="43">IF(AB45="","",IF(MONTH(AB45+1)&lt;&gt;MONTH(AB45),"",AB45+1))</f>
        <v>46365</v>
      </c>
      <c r="AD45" s="26">
        <f t="shared" ref="AD45:AD49" si="44">IF(AC45="","",IF(MONTH(AC45+1)&lt;&gt;MONTH(AC45),"",AC45+1))</f>
        <v>46366</v>
      </c>
      <c r="AE45" s="26">
        <f t="shared" ref="AE45:AE49" si="45">IF(AD45="","",IF(MONTH(AD45+1)&lt;&gt;MONTH(AD45),"",AD45+1))</f>
        <v>46367</v>
      </c>
      <c r="AF45" s="23">
        <f t="shared" ref="AF45:AF49" si="46">IF(AE45="","",IF(MONTH(AE45+1)&lt;&gt;MONTH(AE45),"",AE45+1))</f>
        <v>46368</v>
      </c>
      <c r="AG45" s="23">
        <f t="shared" ref="AG45:AG49" si="47">IF(AF45="","",IF(MONTH(AF45+1)&lt;&gt;MONTH(AF45),"",AF45+1))</f>
        <v>46369</v>
      </c>
      <c r="AH45" s="15"/>
      <c r="AI45" s="7"/>
    </row>
    <row r="46" spans="1:35" ht="18" customHeight="1">
      <c r="A46" s="17"/>
      <c r="B46" s="35">
        <v>1</v>
      </c>
      <c r="C46" s="26">
        <f>IF(I45="","",IF(MONTH(I45+1)&lt;&gt;MONTH(I45),"",I45+1))</f>
        <v>46279</v>
      </c>
      <c r="D46" s="26">
        <f>IF(C46="","",IF(MONTH(C46+1)&lt;&gt;MONTH(C46),"",C46+1))</f>
        <v>46280</v>
      </c>
      <c r="E46" s="26">
        <f t="shared" si="28"/>
        <v>46281</v>
      </c>
      <c r="F46" s="26">
        <f t="shared" si="29"/>
        <v>46282</v>
      </c>
      <c r="G46" s="26">
        <f t="shared" si="30"/>
        <v>46283</v>
      </c>
      <c r="H46" s="23">
        <f t="shared" si="31"/>
        <v>46284</v>
      </c>
      <c r="I46" s="23">
        <f t="shared" si="32"/>
        <v>46285</v>
      </c>
      <c r="J46" s="29">
        <v>5</v>
      </c>
      <c r="K46" s="26">
        <f>IF(Q45="","",IF(MONTH(Q45+1)&lt;&gt;MONTH(Q45),"",Q45+1))</f>
        <v>46307</v>
      </c>
      <c r="L46" s="26">
        <f>IF(K46="","",IF(MONTH(K46+1)&lt;&gt;MONTH(K46),"",K46+1))</f>
        <v>46308</v>
      </c>
      <c r="M46" s="26">
        <f t="shared" si="33"/>
        <v>46309</v>
      </c>
      <c r="N46" s="26">
        <f t="shared" si="34"/>
        <v>46310</v>
      </c>
      <c r="O46" s="26">
        <f t="shared" si="35"/>
        <v>46311</v>
      </c>
      <c r="P46" s="23">
        <f t="shared" si="36"/>
        <v>46312</v>
      </c>
      <c r="Q46" s="23">
        <f t="shared" si="37"/>
        <v>46313</v>
      </c>
      <c r="R46" s="29"/>
      <c r="S46" s="5">
        <f>IF(Y45="","",IF(MONTH(Y45+1)&lt;&gt;MONTH(Y45),"",Y45+1))</f>
        <v>46335</v>
      </c>
      <c r="T46" s="5">
        <f>IF(S46="","",IF(MONTH(S46+1)&lt;&gt;MONTH(S46),"",S46+1))</f>
        <v>46336</v>
      </c>
      <c r="U46" s="5">
        <f t="shared" si="38"/>
        <v>46337</v>
      </c>
      <c r="V46" s="5">
        <f t="shared" si="39"/>
        <v>46338</v>
      </c>
      <c r="W46" s="5">
        <f t="shared" si="40"/>
        <v>46339</v>
      </c>
      <c r="X46" s="23">
        <f t="shared" si="41"/>
        <v>46340</v>
      </c>
      <c r="Y46" s="23">
        <f t="shared" si="42"/>
        <v>46341</v>
      </c>
      <c r="Z46" s="29">
        <v>4</v>
      </c>
      <c r="AA46" s="26">
        <f>IF(AG45="","",IF(MONTH(AG45+1)&lt;&gt;MONTH(AG45),"",AG45+1))</f>
        <v>46370</v>
      </c>
      <c r="AB46" s="26">
        <f>IF(AA46="","",IF(MONTH(AA46+1)&lt;&gt;MONTH(AA46),"",AA46+1))</f>
        <v>46371</v>
      </c>
      <c r="AC46" s="26">
        <f t="shared" si="43"/>
        <v>46372</v>
      </c>
      <c r="AD46" s="26">
        <f t="shared" si="44"/>
        <v>46373</v>
      </c>
      <c r="AE46" s="26">
        <f t="shared" si="45"/>
        <v>46374</v>
      </c>
      <c r="AF46" s="23">
        <f t="shared" si="46"/>
        <v>46375</v>
      </c>
      <c r="AG46" s="23">
        <f t="shared" si="47"/>
        <v>46376</v>
      </c>
      <c r="AH46" s="15"/>
      <c r="AI46" s="7"/>
    </row>
    <row r="47" spans="1:35" ht="18" customHeight="1">
      <c r="A47" s="17"/>
      <c r="B47" s="35">
        <v>2</v>
      </c>
      <c r="C47" s="26">
        <f>IF(I46="","",IF(MONTH(I46+1)&lt;&gt;MONTH(I46),"",I46+1))</f>
        <v>46286</v>
      </c>
      <c r="D47" s="26">
        <f>IF(C47="","",IF(MONTH(C47+1)&lt;&gt;MONTH(C47),"",C47+1))</f>
        <v>46287</v>
      </c>
      <c r="E47" s="26">
        <f t="shared" si="28"/>
        <v>46288</v>
      </c>
      <c r="F47" s="26">
        <f t="shared" si="29"/>
        <v>46289</v>
      </c>
      <c r="G47" s="26">
        <f t="shared" si="30"/>
        <v>46290</v>
      </c>
      <c r="H47" s="23">
        <f t="shared" si="31"/>
        <v>46291</v>
      </c>
      <c r="I47" s="23">
        <f t="shared" si="32"/>
        <v>46292</v>
      </c>
      <c r="J47" s="29">
        <v>6</v>
      </c>
      <c r="K47" s="26">
        <f>IF(Q46="","",IF(MONTH(Q46+1)&lt;&gt;MONTH(Q46),"",Q46+1))</f>
        <v>46314</v>
      </c>
      <c r="L47" s="26">
        <f>IF(K47="","",IF(MONTH(K47+1)&lt;&gt;MONTH(K47),"",K47+1))</f>
        <v>46315</v>
      </c>
      <c r="M47" s="26">
        <f t="shared" si="33"/>
        <v>46316</v>
      </c>
      <c r="N47" s="26">
        <f t="shared" si="34"/>
        <v>46317</v>
      </c>
      <c r="O47" s="26">
        <f t="shared" si="35"/>
        <v>46318</v>
      </c>
      <c r="P47" s="23">
        <f t="shared" si="36"/>
        <v>46319</v>
      </c>
      <c r="Q47" s="23">
        <f t="shared" si="37"/>
        <v>46320</v>
      </c>
      <c r="R47" s="29"/>
      <c r="S47" s="5">
        <f>IF(Y46="","",IF(MONTH(Y46+1)&lt;&gt;MONTH(Y46),"",Y46+1))</f>
        <v>46342</v>
      </c>
      <c r="T47" s="5">
        <f>IF(S47="","",IF(MONTH(S47+1)&lt;&gt;MONTH(S47),"",S47+1))</f>
        <v>46343</v>
      </c>
      <c r="U47" s="5">
        <f t="shared" si="38"/>
        <v>46344</v>
      </c>
      <c r="V47" s="5">
        <f t="shared" si="39"/>
        <v>46345</v>
      </c>
      <c r="W47" s="5">
        <f t="shared" si="40"/>
        <v>46346</v>
      </c>
      <c r="X47" s="23">
        <f t="shared" si="41"/>
        <v>46347</v>
      </c>
      <c r="Y47" s="23">
        <f t="shared" si="42"/>
        <v>46348</v>
      </c>
      <c r="Z47" s="29"/>
      <c r="AA47" s="45">
        <f>IF(AG46="","",IF(MONTH(AG46+1)&lt;&gt;MONTH(AG46),"",AG46+1))</f>
        <v>46377</v>
      </c>
      <c r="AB47" s="45">
        <f>IF(AA47="","",IF(MONTH(AA47+1)&lt;&gt;MONTH(AA47),"",AA47+1))</f>
        <v>46378</v>
      </c>
      <c r="AC47" s="45">
        <f t="shared" si="43"/>
        <v>46379</v>
      </c>
      <c r="AD47" s="45">
        <f t="shared" si="44"/>
        <v>46380</v>
      </c>
      <c r="AE47" s="45">
        <f t="shared" si="45"/>
        <v>46381</v>
      </c>
      <c r="AF47" s="23">
        <f t="shared" si="46"/>
        <v>46382</v>
      </c>
      <c r="AG47" s="23">
        <f t="shared" si="47"/>
        <v>46383</v>
      </c>
      <c r="AH47" s="15"/>
      <c r="AI47" s="7"/>
    </row>
    <row r="48" spans="1:35" ht="18" customHeight="1">
      <c r="A48" s="17"/>
      <c r="B48" s="35">
        <v>3</v>
      </c>
      <c r="C48" s="26">
        <f>IF(I47="","",IF(MONTH(I47+1)&lt;&gt;MONTH(I47),"",I47+1))</f>
        <v>46293</v>
      </c>
      <c r="D48" s="26">
        <f>IF(C48="","",IF(MONTH(C48+1)&lt;&gt;MONTH(C48),"",C48+1))</f>
        <v>46294</v>
      </c>
      <c r="E48" s="26">
        <f t="shared" si="28"/>
        <v>46295</v>
      </c>
      <c r="F48" s="26" t="str">
        <f t="shared" si="29"/>
        <v/>
      </c>
      <c r="G48" s="26" t="str">
        <f t="shared" si="30"/>
        <v/>
      </c>
      <c r="H48" s="23" t="str">
        <f t="shared" si="31"/>
        <v/>
      </c>
      <c r="I48" s="23" t="str">
        <f t="shared" si="32"/>
        <v/>
      </c>
      <c r="J48" s="29">
        <v>7</v>
      </c>
      <c r="K48" s="26">
        <f>IF(Q47="","",IF(MONTH(Q47+1)&lt;&gt;MONTH(Q47),"",Q47+1))</f>
        <v>46321</v>
      </c>
      <c r="L48" s="26">
        <f>IF(K48="","",IF(MONTH(K48+1)&lt;&gt;MONTH(K48),"",K48+1))</f>
        <v>46322</v>
      </c>
      <c r="M48" s="26">
        <f t="shared" si="33"/>
        <v>46323</v>
      </c>
      <c r="N48" s="26">
        <f t="shared" si="34"/>
        <v>46324</v>
      </c>
      <c r="O48" s="26">
        <f t="shared" si="35"/>
        <v>46325</v>
      </c>
      <c r="P48" s="23">
        <f t="shared" si="36"/>
        <v>46326</v>
      </c>
      <c r="Q48" s="23" t="str">
        <f t="shared" si="37"/>
        <v/>
      </c>
      <c r="R48" s="29">
        <v>1</v>
      </c>
      <c r="S48" s="26">
        <f>IF(Y47="","",IF(MONTH(Y47+1)&lt;&gt;MONTH(Y47),"",Y47+1))</f>
        <v>46349</v>
      </c>
      <c r="T48" s="26">
        <f>IF(S48="","",IF(MONTH(S48+1)&lt;&gt;MONTH(S48),"",S48+1))</f>
        <v>46350</v>
      </c>
      <c r="U48" s="26">
        <f t="shared" si="38"/>
        <v>46351</v>
      </c>
      <c r="V48" s="26">
        <f t="shared" si="39"/>
        <v>46352</v>
      </c>
      <c r="W48" s="26">
        <f t="shared" si="40"/>
        <v>46353</v>
      </c>
      <c r="X48" s="23">
        <f t="shared" si="41"/>
        <v>46354</v>
      </c>
      <c r="Y48" s="23">
        <f t="shared" si="42"/>
        <v>46355</v>
      </c>
      <c r="Z48" s="29"/>
      <c r="AA48" s="45">
        <f>IF(AG47="","",IF(MONTH(AG47+1)&lt;&gt;MONTH(AG47),"",AG47+1))</f>
        <v>46384</v>
      </c>
      <c r="AB48" s="45">
        <f>IF(AA48="","",IF(MONTH(AA48+1)&lt;&gt;MONTH(AA48),"",AA48+1))</f>
        <v>46385</v>
      </c>
      <c r="AC48" s="45">
        <f t="shared" si="43"/>
        <v>46386</v>
      </c>
      <c r="AD48" s="45">
        <f t="shared" si="44"/>
        <v>46387</v>
      </c>
      <c r="AE48" s="45" t="str">
        <f t="shared" si="45"/>
        <v/>
      </c>
      <c r="AF48" s="23" t="str">
        <f t="shared" si="46"/>
        <v/>
      </c>
      <c r="AG48" s="23" t="str">
        <f t="shared" si="47"/>
        <v/>
      </c>
      <c r="AH48" s="15"/>
      <c r="AI48" s="7"/>
    </row>
    <row r="49" spans="1:35" ht="18" customHeight="1">
      <c r="A49" s="17"/>
      <c r="B49" s="35"/>
      <c r="C49" s="5" t="str">
        <f>IF(I48="","",IF(MONTH(I48+1)&lt;&gt;MONTH(I48),"",I48+1))</f>
        <v/>
      </c>
      <c r="D49" s="5" t="str">
        <f>IF(C49="","",IF(MONTH(C49+1)&lt;&gt;MONTH(C49),"",C49+1))</f>
        <v/>
      </c>
      <c r="E49" s="5" t="str">
        <f t="shared" si="28"/>
        <v/>
      </c>
      <c r="F49" s="5" t="str">
        <f t="shared" si="29"/>
        <v/>
      </c>
      <c r="G49" s="5" t="str">
        <f t="shared" si="30"/>
        <v/>
      </c>
      <c r="H49" s="23" t="str">
        <f t="shared" si="31"/>
        <v/>
      </c>
      <c r="I49" s="23" t="str">
        <f t="shared" si="32"/>
        <v/>
      </c>
      <c r="J49" s="29"/>
      <c r="K49" s="5" t="str">
        <f>IF(Q48="","",IF(MONTH(Q48+1)&lt;&gt;MONTH(Q48),"",Q48+1))</f>
        <v/>
      </c>
      <c r="L49" s="5" t="str">
        <f>IF(K49="","",IF(MONTH(K49+1)&lt;&gt;MONTH(K49),"",K49+1))</f>
        <v/>
      </c>
      <c r="M49" s="5" t="str">
        <f t="shared" si="33"/>
        <v/>
      </c>
      <c r="N49" s="5" t="str">
        <f t="shared" si="34"/>
        <v/>
      </c>
      <c r="O49" s="5" t="str">
        <f t="shared" si="35"/>
        <v/>
      </c>
      <c r="P49" s="23" t="str">
        <f t="shared" si="36"/>
        <v/>
      </c>
      <c r="Q49" s="23" t="str">
        <f t="shared" si="37"/>
        <v/>
      </c>
      <c r="R49" s="29">
        <v>2</v>
      </c>
      <c r="S49" s="26">
        <f>IF(Y48="","",IF(MONTH(Y48+1)&lt;&gt;MONTH(Y48),"",Y48+1))</f>
        <v>46356</v>
      </c>
      <c r="T49" s="26" t="str">
        <f>IF(S49="","",IF(MONTH(S49+1)&lt;&gt;MONTH(S49),"",S49+1))</f>
        <v/>
      </c>
      <c r="U49" s="26" t="str">
        <f t="shared" si="38"/>
        <v/>
      </c>
      <c r="V49" s="26" t="str">
        <f t="shared" si="39"/>
        <v/>
      </c>
      <c r="W49" s="26" t="str">
        <f t="shared" si="40"/>
        <v/>
      </c>
      <c r="X49" s="23" t="str">
        <f t="shared" si="41"/>
        <v/>
      </c>
      <c r="Y49" s="23" t="str">
        <f t="shared" si="42"/>
        <v/>
      </c>
      <c r="Z49" s="29"/>
      <c r="AA49" s="5" t="str">
        <f>IF(AG48="","",IF(MONTH(AG48+1)&lt;&gt;MONTH(AG48),"",AG48+1))</f>
        <v/>
      </c>
      <c r="AB49" s="5" t="str">
        <f>IF(AA49="","",IF(MONTH(AA49+1)&lt;&gt;MONTH(AA49),"",AA49+1))</f>
        <v/>
      </c>
      <c r="AC49" s="5" t="str">
        <f t="shared" si="43"/>
        <v/>
      </c>
      <c r="AD49" s="5" t="str">
        <f t="shared" si="44"/>
        <v/>
      </c>
      <c r="AE49" s="5" t="str">
        <f t="shared" si="45"/>
        <v/>
      </c>
      <c r="AF49" s="23" t="str">
        <f t="shared" si="46"/>
        <v/>
      </c>
      <c r="AG49" s="23" t="str">
        <f t="shared" si="47"/>
        <v/>
      </c>
      <c r="AH49" s="15"/>
      <c r="AI49" s="7"/>
    </row>
    <row r="50" spans="1:35">
      <c r="A50" s="7"/>
      <c r="B50" s="30"/>
      <c r="C50" s="57" t="s">
        <v>10</v>
      </c>
      <c r="D50" s="57"/>
      <c r="E50" s="57"/>
      <c r="F50" s="57"/>
      <c r="G50" s="57"/>
      <c r="H50" s="57"/>
      <c r="I50" s="57"/>
      <c r="J50" s="29"/>
      <c r="K50" s="16"/>
      <c r="L50" s="16"/>
      <c r="M50" s="16"/>
      <c r="N50" s="16"/>
      <c r="O50" s="16"/>
      <c r="P50" s="16"/>
      <c r="Q50" s="16"/>
      <c r="R50" s="29"/>
      <c r="S50" s="57" t="s">
        <v>11</v>
      </c>
      <c r="T50" s="57"/>
      <c r="U50" s="57"/>
      <c r="V50" s="57"/>
      <c r="W50" s="57"/>
      <c r="X50" s="57"/>
      <c r="Y50" s="57"/>
      <c r="Z50" s="29"/>
      <c r="AA50" s="16"/>
      <c r="AB50" s="16"/>
      <c r="AC50" s="16"/>
      <c r="AD50" s="16"/>
      <c r="AE50" s="16"/>
      <c r="AF50" s="16"/>
      <c r="AG50" s="16"/>
      <c r="AH50" s="16"/>
      <c r="AI50" s="7"/>
    </row>
    <row r="51" spans="1:35">
      <c r="A51" s="11"/>
      <c r="B51" s="54"/>
      <c r="C51" s="54"/>
      <c r="D51" s="54"/>
      <c r="E51" s="54"/>
      <c r="F51" s="54"/>
      <c r="G51" s="54"/>
      <c r="H51" s="54"/>
      <c r="I51" s="54"/>
      <c r="J51" s="54"/>
      <c r="K51" s="7"/>
      <c r="L51" s="7"/>
      <c r="M51" s="7"/>
      <c r="N51" s="7"/>
      <c r="O51" s="7"/>
      <c r="P51" s="7"/>
      <c r="Q51" s="7"/>
      <c r="R51" s="30"/>
      <c r="S51" s="7"/>
      <c r="T51" s="7"/>
      <c r="U51" s="7"/>
      <c r="V51" s="7"/>
      <c r="W51" s="7"/>
      <c r="X51" s="7"/>
      <c r="Y51" s="7"/>
      <c r="Z51" s="30"/>
      <c r="AA51" s="7"/>
      <c r="AB51" s="7"/>
      <c r="AC51" s="7"/>
      <c r="AD51" s="7"/>
      <c r="AE51" s="7"/>
      <c r="AF51" s="7"/>
      <c r="AG51" s="7"/>
      <c r="AH51" s="7"/>
      <c r="AI51" s="7" t="s">
        <v>1</v>
      </c>
    </row>
    <row r="52" spans="1:35" ht="36" customHeight="1">
      <c r="A52" s="12"/>
      <c r="B52" s="32"/>
      <c r="C52" s="52">
        <v>2027</v>
      </c>
      <c r="D52" s="52"/>
      <c r="E52" s="52"/>
      <c r="F52" s="52"/>
      <c r="G52" s="52"/>
      <c r="H52" s="13"/>
      <c r="I52" s="53" t="s">
        <v>2</v>
      </c>
      <c r="J52" s="53"/>
      <c r="K52" s="51">
        <v>1</v>
      </c>
      <c r="L52" s="51"/>
      <c r="M52" s="51"/>
      <c r="N52" s="25"/>
      <c r="O52" s="53" t="s">
        <v>3</v>
      </c>
      <c r="P52" s="53"/>
      <c r="Q52" s="53"/>
      <c r="R52" s="51">
        <v>2</v>
      </c>
      <c r="S52" s="51"/>
      <c r="T52" s="51"/>
      <c r="U52" s="24" t="s">
        <v>4</v>
      </c>
      <c r="V52" s="13"/>
      <c r="W52" s="13"/>
      <c r="X52" s="13"/>
      <c r="Y52" s="12"/>
      <c r="Z52" s="44"/>
      <c r="AA52" s="12"/>
      <c r="AB52" s="12"/>
      <c r="AC52" s="12"/>
      <c r="AD52" s="12"/>
      <c r="AE52" s="12"/>
      <c r="AF52" s="12"/>
      <c r="AG52" s="14"/>
      <c r="AH52" s="13"/>
      <c r="AI52" s="12"/>
    </row>
    <row r="53" spans="1:35">
      <c r="A53" s="7"/>
      <c r="B53" s="30"/>
      <c r="C53" s="7"/>
      <c r="D53" s="7"/>
      <c r="E53" s="7"/>
      <c r="F53" s="7"/>
      <c r="G53" s="7"/>
      <c r="H53" s="7"/>
      <c r="I53" s="7"/>
      <c r="J53" s="37"/>
      <c r="K53" s="7"/>
      <c r="L53" s="7"/>
      <c r="M53" s="7"/>
      <c r="N53" s="7"/>
      <c r="O53" s="7"/>
      <c r="P53" s="7"/>
      <c r="Q53" s="7"/>
      <c r="R53" s="37"/>
      <c r="S53" s="7"/>
      <c r="T53" s="7"/>
      <c r="U53" s="7"/>
      <c r="V53" s="7"/>
      <c r="W53" s="7"/>
      <c r="X53" s="7"/>
      <c r="Y53" s="7"/>
      <c r="Z53" s="37"/>
      <c r="AA53" s="7"/>
      <c r="AB53" s="7"/>
      <c r="AC53" s="7"/>
      <c r="AD53" s="7"/>
      <c r="AE53" s="7"/>
      <c r="AF53" s="7"/>
      <c r="AG53" s="7"/>
      <c r="AH53" s="7"/>
      <c r="AI53" s="7"/>
    </row>
    <row r="54" spans="1:35" ht="19">
      <c r="A54" s="12"/>
      <c r="B54" s="33"/>
      <c r="C54" s="49">
        <f>DATE(C52,K52,1)</f>
        <v>46388</v>
      </c>
      <c r="D54" s="49"/>
      <c r="E54" s="49"/>
      <c r="F54" s="49"/>
      <c r="G54" s="49"/>
      <c r="H54" s="49"/>
      <c r="I54" s="49"/>
      <c r="J54" s="39"/>
      <c r="K54" s="49">
        <f>DATE(YEAR(C54+42),MONTH(C54+42),1)</f>
        <v>46419</v>
      </c>
      <c r="L54" s="49"/>
      <c r="M54" s="49"/>
      <c r="N54" s="49"/>
      <c r="O54" s="49"/>
      <c r="P54" s="49"/>
      <c r="Q54" s="49"/>
      <c r="R54" s="39"/>
      <c r="S54" s="49">
        <f>DATE(YEAR(K54+42),MONTH(K54+42),1)</f>
        <v>46447</v>
      </c>
      <c r="T54" s="49"/>
      <c r="U54" s="49"/>
      <c r="V54" s="49"/>
      <c r="W54" s="49"/>
      <c r="X54" s="49"/>
      <c r="Y54" s="49"/>
      <c r="Z54" s="39"/>
      <c r="AA54" s="49">
        <f>DATE(YEAR(S54+42),MONTH(S54+42),1)</f>
        <v>46478</v>
      </c>
      <c r="AB54" s="49"/>
      <c r="AC54" s="49"/>
      <c r="AD54" s="49"/>
      <c r="AE54" s="49"/>
      <c r="AF54" s="49"/>
      <c r="AG54" s="49"/>
      <c r="AH54" s="13"/>
      <c r="AI54" s="7"/>
    </row>
    <row r="55" spans="1:35" ht="16">
      <c r="A55" s="15"/>
      <c r="B55" s="34"/>
      <c r="C55" s="6" t="str">
        <f>CHOOSE(1+MOD($R$6+1-2,7),"D","L","M","M","J","V","S")</f>
        <v>L</v>
      </c>
      <c r="D55" s="6" t="str">
        <f>CHOOSE(1+MOD($R$6+2-2,7),"D","L","M","M","J","V","S")</f>
        <v>M</v>
      </c>
      <c r="E55" s="6" t="str">
        <f>CHOOSE(1+MOD($R$6+3-2,7),"D","L","M","M","J","V","S")</f>
        <v>M</v>
      </c>
      <c r="F55" s="6" t="str">
        <f>CHOOSE(1+MOD($R$6+4-2,7),"D","L","M","M","J","V","S")</f>
        <v>J</v>
      </c>
      <c r="G55" s="6" t="str">
        <f>CHOOSE(1+MOD($R$6+5-2,7),"D","L","M","M","J","V","S")</f>
        <v>V</v>
      </c>
      <c r="H55" s="6" t="str">
        <f>CHOOSE(1+MOD($R$6+6-2,7),"D","L","M","M","J","V","S")</f>
        <v>S</v>
      </c>
      <c r="I55" s="6" t="str">
        <f>CHOOSE(1+MOD($R$6+7-2,7),"D","L","M","M","J","V","S")</f>
        <v>D</v>
      </c>
      <c r="J55" s="29"/>
      <c r="K55" s="6" t="str">
        <f>CHOOSE(1+MOD($R$6+1-2,7),"D","L","M","M","J","V","S")</f>
        <v>L</v>
      </c>
      <c r="L55" s="6" t="str">
        <f>CHOOSE(1+MOD($R$6+2-2,7),"D","L","M","M","J","V","S")</f>
        <v>M</v>
      </c>
      <c r="M55" s="6" t="str">
        <f>CHOOSE(1+MOD($R$6+3-2,7),"D","L","M","M","J","V","S")</f>
        <v>M</v>
      </c>
      <c r="N55" s="6" t="str">
        <f>CHOOSE(1+MOD($R$6+4-2,7),"D","L","M","M","J","V","S")</f>
        <v>J</v>
      </c>
      <c r="O55" s="6" t="str">
        <f>CHOOSE(1+MOD($R$6+5-2,7),"D","L","M","M","J","V","S")</f>
        <v>V</v>
      </c>
      <c r="P55" s="6" t="str">
        <f>CHOOSE(1+MOD($R$6+6-2,7),"D","L","M","M","J","V","S")</f>
        <v>S</v>
      </c>
      <c r="Q55" s="6" t="str">
        <f>CHOOSE(1+MOD($R$6+7-2,7),"D","L","M","M","J","V","S")</f>
        <v>D</v>
      </c>
      <c r="R55" s="29"/>
      <c r="S55" s="6" t="str">
        <f>CHOOSE(1+MOD($R$6+1-2,7),"D","L","M","M","J","V","S")</f>
        <v>L</v>
      </c>
      <c r="T55" s="6" t="str">
        <f>CHOOSE(1+MOD($R$6+2-2,7),"D","L","M","M","J","V","S")</f>
        <v>M</v>
      </c>
      <c r="U55" s="6" t="str">
        <f>CHOOSE(1+MOD($R$6+3-2,7),"D","L","M","M","J","V","S")</f>
        <v>M</v>
      </c>
      <c r="V55" s="6" t="str">
        <f>CHOOSE(1+MOD($R$6+4-2,7),"D","L","M","M","J","V","S")</f>
        <v>J</v>
      </c>
      <c r="W55" s="6" t="str">
        <f>CHOOSE(1+MOD($R$6+5-2,7),"D","L","M","M","J","V","S")</f>
        <v>V</v>
      </c>
      <c r="X55" s="6" t="str">
        <f>CHOOSE(1+MOD($R$6+6-2,7),"D","L","M","M","J","V","S")</f>
        <v>S</v>
      </c>
      <c r="Y55" s="6" t="str">
        <f>CHOOSE(1+MOD($R$6+7-2,7),"D","L","M","M","J","V","S")</f>
        <v>D</v>
      </c>
      <c r="Z55" s="29"/>
      <c r="AA55" s="6" t="str">
        <f>CHOOSE(1+MOD($R$6+1-2,7),"D","L","M","M","J","V","S")</f>
        <v>L</v>
      </c>
      <c r="AB55" s="6" t="str">
        <f>CHOOSE(1+MOD($R$6+2-2,7),"D","L","M","M","J","V","S")</f>
        <v>M</v>
      </c>
      <c r="AC55" s="6" t="str">
        <f>CHOOSE(1+MOD($R$6+3-2,7),"D","L","M","M","J","V","S")</f>
        <v>M</v>
      </c>
      <c r="AD55" s="6" t="str">
        <f>CHOOSE(1+MOD($R$6+4-2,7),"D","L","M","M","J","V","S")</f>
        <v>J</v>
      </c>
      <c r="AE55" s="6" t="str">
        <f>CHOOSE(1+MOD($R$6+5-2,7),"D","L","M","M","J","V","S")</f>
        <v>V</v>
      </c>
      <c r="AF55" s="6" t="str">
        <f>CHOOSE(1+MOD($R$6+6-2,7),"D","L","M","M","J","V","S")</f>
        <v>S</v>
      </c>
      <c r="AG55" s="6" t="str">
        <f>CHOOSE(1+MOD($R$6+7-2,7),"D","L","M","M","J","V","S")</f>
        <v>D</v>
      </c>
      <c r="AH55" s="15"/>
      <c r="AI55" s="7"/>
    </row>
    <row r="56" spans="1:35" ht="16">
      <c r="A56" s="17"/>
      <c r="B56" s="35"/>
      <c r="C56" s="45" t="str">
        <f>IF(WEEKDAY(C54,1)=MOD($R$6-1,7)+1,C54,"")</f>
        <v/>
      </c>
      <c r="D56" s="45" t="str">
        <f>IF(C56="",IF(WEEKDAY(C54,1)=MOD($R$6,7)+1,C54,""),C56+1)</f>
        <v/>
      </c>
      <c r="E56" s="45" t="str">
        <f>IF(D56="",IF(WEEKDAY(C54,1)=MOD($R$6+1,7)+1,C54,""),D56+1)</f>
        <v/>
      </c>
      <c r="F56" s="45" t="str">
        <f>IF(E56="",IF(WEEKDAY(C54,1)=MOD($R$6+2,7)+1,C54,""),E56+1)</f>
        <v/>
      </c>
      <c r="G56" s="45">
        <f>IF(F56="",IF(WEEKDAY(C54,1)=MOD($R$6+3,7)+1,C54,""),F56+1)</f>
        <v>46388</v>
      </c>
      <c r="H56" s="23">
        <f>IF(G56="",IF(WEEKDAY(C54,1)=MOD($R$6+4,7)+1,C54,""),G56+1)</f>
        <v>46389</v>
      </c>
      <c r="I56" s="23">
        <f>IF(H56="",IF(WEEKDAY(C54,1)=MOD($R$6+5,7)+1,C54,""),H56+1)</f>
        <v>46390</v>
      </c>
      <c r="J56" s="29"/>
      <c r="K56" s="5">
        <f>IF(WEEKDAY(K54,1)=MOD($R$6-1,7)+1,K54,"")</f>
        <v>46419</v>
      </c>
      <c r="L56" s="5">
        <f>IF(K56="",IF(WEEKDAY(K54,1)=MOD($R$6,7)+1,K54,""),K56+1)</f>
        <v>46420</v>
      </c>
      <c r="M56" s="5">
        <f>IF(L56="",IF(WEEKDAY(K54,1)=MOD($R$6+1,7)+1,K54,""),L56+1)</f>
        <v>46421</v>
      </c>
      <c r="N56" s="5">
        <f>IF(M56="",IF(WEEKDAY(K54,1)=MOD($R$6+2,7)+1,K54,""),M56+1)</f>
        <v>46422</v>
      </c>
      <c r="O56" s="5">
        <f>IF(N56="",IF(WEEKDAY(K54,1)=MOD($R$6+3,7)+1,K54,""),N56+1)</f>
        <v>46423</v>
      </c>
      <c r="P56" s="23">
        <f>IF(O56="",IF(WEEKDAY(K54,1)=MOD($R$6+4,7)+1,K54,""),O56+1)</f>
        <v>46424</v>
      </c>
      <c r="Q56" s="23">
        <f>IF(P56="",IF(WEEKDAY(K54,1)=MOD($R$6+5,7)+1,K54,""),P56+1)</f>
        <v>46425</v>
      </c>
      <c r="R56" s="29">
        <v>3</v>
      </c>
      <c r="S56" s="26">
        <f>IF(WEEKDAY(S54,1)=MOD($R$6-1,7)+1,S54,"")</f>
        <v>46447</v>
      </c>
      <c r="T56" s="26">
        <f>IF(S56="",IF(WEEKDAY(S54,1)=MOD($R$6,7)+1,S54,""),S56+1)</f>
        <v>46448</v>
      </c>
      <c r="U56" s="26">
        <f>IF(T56="",IF(WEEKDAY(S54,1)=MOD($R$6+1,7)+1,S54,""),T56+1)</f>
        <v>46449</v>
      </c>
      <c r="V56" s="26">
        <f>IF(U56="",IF(WEEKDAY(S54,1)=MOD($R$6+2,7)+1,S54,""),U56+1)</f>
        <v>46450</v>
      </c>
      <c r="W56" s="26">
        <f>IF(V56="",IF(WEEKDAY(S54,1)=MOD($R$6+3,7)+1,S54,""),V56+1)</f>
        <v>46451</v>
      </c>
      <c r="X56" s="23">
        <f>IF(W56="",IF(WEEKDAY(S54,1)=MOD($R$6+4,7)+1,S54,""),W56+1)</f>
        <v>46452</v>
      </c>
      <c r="Y56" s="23">
        <f>IF(X56="",IF(WEEKDAY(S54,1)=MOD($R$6+5,7)+1,S54,""),X56+1)</f>
        <v>46453</v>
      </c>
      <c r="Z56" s="29">
        <v>7</v>
      </c>
      <c r="AA56" s="26" t="str">
        <f>IF(WEEKDAY(AA54,1)=MOD($R$6-1,7)+1,AA54,"")</f>
        <v/>
      </c>
      <c r="AB56" s="26" t="str">
        <f>IF(AA56="",IF(WEEKDAY(AA54,1)=MOD($R$6,7)+1,AA54,""),AA56+1)</f>
        <v/>
      </c>
      <c r="AC56" s="26" t="str">
        <f>IF(AB56="",IF(WEEKDAY(AA54,1)=MOD($R$6+1,7)+1,AA54,""),AB56+1)</f>
        <v/>
      </c>
      <c r="AD56" s="26">
        <f>IF(AC56="",IF(WEEKDAY(AA54,1)=MOD($R$6+2,7)+1,AA54,""),AC56+1)</f>
        <v>46478</v>
      </c>
      <c r="AE56" s="26">
        <f>IF(AD56="",IF(WEEKDAY(AA54,1)=MOD($R$6+3,7)+1,AA54,""),AD56+1)</f>
        <v>46479</v>
      </c>
      <c r="AF56" s="23">
        <f>IF(AE56="",IF(WEEKDAY(AA54,1)=MOD($R$6+4,7)+1,AA54,""),AE56+1)</f>
        <v>46480</v>
      </c>
      <c r="AG56" s="23">
        <f>IF(AF56="",IF(WEEKDAY(AA54,1)=MOD($R$6+5,7)+1,AA54,""),AF56+1)</f>
        <v>46481</v>
      </c>
      <c r="AH56" s="15"/>
      <c r="AI56" s="7"/>
    </row>
    <row r="57" spans="1:35" ht="16">
      <c r="A57" s="17"/>
      <c r="B57" s="35">
        <v>5</v>
      </c>
      <c r="C57" s="26">
        <f>IF(I56="","",IF(MONTH(I56+1)&lt;&gt;MONTH(I56),"",I56+1))</f>
        <v>46391</v>
      </c>
      <c r="D57" s="26">
        <f>IF(C57="","",IF(MONTH(C57+1)&lt;&gt;MONTH(C57),"",C57+1))</f>
        <v>46392</v>
      </c>
      <c r="E57" s="26">
        <f t="shared" ref="E57:E61" si="48">IF(D57="","",IF(MONTH(D57+1)&lt;&gt;MONTH(D57),"",D57+1))</f>
        <v>46393</v>
      </c>
      <c r="F57" s="26">
        <f t="shared" ref="F57:F61" si="49">IF(E57="","",IF(MONTH(E57+1)&lt;&gt;MONTH(E57),"",E57+1))</f>
        <v>46394</v>
      </c>
      <c r="G57" s="26">
        <f t="shared" ref="G57:G61" si="50">IF(F57="","",IF(MONTH(F57+1)&lt;&gt;MONTH(F57),"",F57+1))</f>
        <v>46395</v>
      </c>
      <c r="H57" s="23">
        <f t="shared" ref="H57:H61" si="51">IF(G57="","",IF(MONTH(G57+1)&lt;&gt;MONTH(G57),"",G57+1))</f>
        <v>46396</v>
      </c>
      <c r="I57" s="23">
        <f t="shared" ref="I57:I61" si="52">IF(H57="","",IF(MONTH(H57+1)&lt;&gt;MONTH(H57),"",H57+1))</f>
        <v>46397</v>
      </c>
      <c r="J57" s="29"/>
      <c r="K57" s="5">
        <f>IF(Q56="","",IF(MONTH(Q56+1)&lt;&gt;MONTH(Q56),"",Q56+1))</f>
        <v>46426</v>
      </c>
      <c r="L57" s="5">
        <f>IF(K57="","",IF(MONTH(K57+1)&lt;&gt;MONTH(K57),"",K57+1))</f>
        <v>46427</v>
      </c>
      <c r="M57" s="5">
        <f t="shared" ref="M57:M61" si="53">IF(L57="","",IF(MONTH(L57+1)&lt;&gt;MONTH(L57),"",L57+1))</f>
        <v>46428</v>
      </c>
      <c r="N57" s="5">
        <f t="shared" ref="N57:N61" si="54">IF(M57="","",IF(MONTH(M57+1)&lt;&gt;MONTH(M57),"",M57+1))</f>
        <v>46429</v>
      </c>
      <c r="O57" s="5">
        <f t="shared" ref="O57:O61" si="55">IF(N57="","",IF(MONTH(N57+1)&lt;&gt;MONTH(N57),"",N57+1))</f>
        <v>46430</v>
      </c>
      <c r="P57" s="23">
        <f t="shared" ref="P57:P61" si="56">IF(O57="","",IF(MONTH(O57+1)&lt;&gt;MONTH(O57),"",O57+1))</f>
        <v>46431</v>
      </c>
      <c r="Q57" s="23">
        <f t="shared" ref="Q57:Q61" si="57">IF(P57="","",IF(MONTH(P57+1)&lt;&gt;MONTH(P57),"",P57+1))</f>
        <v>46432</v>
      </c>
      <c r="R57" s="29">
        <v>4</v>
      </c>
      <c r="S57" s="26">
        <f>IF(Y56="","",IF(MONTH(Y56+1)&lt;&gt;MONTH(Y56),"",Y56+1))</f>
        <v>46454</v>
      </c>
      <c r="T57" s="26">
        <f>IF(S57="","",IF(MONTH(S57+1)&lt;&gt;MONTH(S57),"",S57+1))</f>
        <v>46455</v>
      </c>
      <c r="U57" s="26">
        <f t="shared" ref="U57:U61" si="58">IF(T57="","",IF(MONTH(T57+1)&lt;&gt;MONTH(T57),"",T57+1))</f>
        <v>46456</v>
      </c>
      <c r="V57" s="26">
        <f t="shared" ref="V57:V61" si="59">IF(U57="","",IF(MONTH(U57+1)&lt;&gt;MONTH(U57),"",U57+1))</f>
        <v>46457</v>
      </c>
      <c r="W57" s="26">
        <f t="shared" ref="W57:W61" si="60">IF(V57="","",IF(MONTH(V57+1)&lt;&gt;MONTH(V57),"",V57+1))</f>
        <v>46458</v>
      </c>
      <c r="X57" s="23">
        <f t="shared" ref="X57:X61" si="61">IF(W57="","",IF(MONTH(W57+1)&lt;&gt;MONTH(W57),"",W57+1))</f>
        <v>46459</v>
      </c>
      <c r="Y57" s="23">
        <f t="shared" ref="Y57:Y61" si="62">IF(X57="","",IF(MONTH(X57+1)&lt;&gt;MONTH(X57),"",X57+1))</f>
        <v>46460</v>
      </c>
      <c r="Z57" s="29">
        <v>8</v>
      </c>
      <c r="AA57" s="26">
        <f>IF(AG56="","",IF(MONTH(AG56+1)&lt;&gt;MONTH(AG56),"",AG56+1))</f>
        <v>46482</v>
      </c>
      <c r="AB57" s="26">
        <f>IF(AA57="","",IF(MONTH(AA57+1)&lt;&gt;MONTH(AA57),"",AA57+1))</f>
        <v>46483</v>
      </c>
      <c r="AC57" s="26">
        <f t="shared" ref="AC57:AC61" si="63">IF(AB57="","",IF(MONTH(AB57+1)&lt;&gt;MONTH(AB57),"",AB57+1))</f>
        <v>46484</v>
      </c>
      <c r="AD57" s="26">
        <f t="shared" ref="AD57:AD61" si="64">IF(AC57="","",IF(MONTH(AC57+1)&lt;&gt;MONTH(AC57),"",AC57+1))</f>
        <v>46485</v>
      </c>
      <c r="AE57" s="26">
        <f t="shared" ref="AE57:AE61" si="65">IF(AD57="","",IF(MONTH(AD57+1)&lt;&gt;MONTH(AD57),"",AD57+1))</f>
        <v>46486</v>
      </c>
      <c r="AF57" s="23">
        <f t="shared" ref="AF57:AF61" si="66">IF(AE57="","",IF(MONTH(AE57+1)&lt;&gt;MONTH(AE57),"",AE57+1))</f>
        <v>46487</v>
      </c>
      <c r="AG57" s="23">
        <f t="shared" ref="AG57:AG61" si="67">IF(AF57="","",IF(MONTH(AF57+1)&lt;&gt;MONTH(AF57),"",AF57+1))</f>
        <v>46488</v>
      </c>
      <c r="AH57" s="15"/>
      <c r="AI57" s="7"/>
    </row>
    <row r="58" spans="1:35" ht="16">
      <c r="A58" s="17"/>
      <c r="B58" s="35">
        <v>6</v>
      </c>
      <c r="C58" s="26">
        <f>IF(I57="","",IF(MONTH(I57+1)&lt;&gt;MONTH(I57),"",I57+1))</f>
        <v>46398</v>
      </c>
      <c r="D58" s="26">
        <f>IF(C58="","",IF(MONTH(C58+1)&lt;&gt;MONTH(C58),"",C58+1))</f>
        <v>46399</v>
      </c>
      <c r="E58" s="26">
        <f t="shared" si="48"/>
        <v>46400</v>
      </c>
      <c r="F58" s="26">
        <f t="shared" si="49"/>
        <v>46401</v>
      </c>
      <c r="G58" s="26">
        <f t="shared" si="50"/>
        <v>46402</v>
      </c>
      <c r="H58" s="23">
        <f t="shared" si="51"/>
        <v>46403</v>
      </c>
      <c r="I58" s="23">
        <f t="shared" si="52"/>
        <v>46404</v>
      </c>
      <c r="J58" s="29">
        <v>1</v>
      </c>
      <c r="K58" s="26">
        <f>IF(Q57="","",IF(MONTH(Q57+1)&lt;&gt;MONTH(Q57),"",Q57+1))</f>
        <v>46433</v>
      </c>
      <c r="L58" s="26">
        <f>IF(K58="","",IF(MONTH(K58+1)&lt;&gt;MONTH(K58),"",K58+1))</f>
        <v>46434</v>
      </c>
      <c r="M58" s="26">
        <f t="shared" si="53"/>
        <v>46435</v>
      </c>
      <c r="N58" s="26">
        <f t="shared" si="54"/>
        <v>46436</v>
      </c>
      <c r="O58" s="26">
        <f t="shared" si="55"/>
        <v>46437</v>
      </c>
      <c r="P58" s="23">
        <f t="shared" si="56"/>
        <v>46438</v>
      </c>
      <c r="Q58" s="23">
        <f t="shared" si="57"/>
        <v>46439</v>
      </c>
      <c r="R58" s="29">
        <v>5</v>
      </c>
      <c r="S58" s="26">
        <f>IF(Y57="","",IF(MONTH(Y57+1)&lt;&gt;MONTH(Y57),"",Y57+1))</f>
        <v>46461</v>
      </c>
      <c r="T58" s="26">
        <f>IF(S58="","",IF(MONTH(S58+1)&lt;&gt;MONTH(S58),"",S58+1))</f>
        <v>46462</v>
      </c>
      <c r="U58" s="26">
        <f t="shared" si="58"/>
        <v>46463</v>
      </c>
      <c r="V58" s="26">
        <f t="shared" si="59"/>
        <v>46464</v>
      </c>
      <c r="W58" s="26">
        <f t="shared" si="60"/>
        <v>46465</v>
      </c>
      <c r="X58" s="23">
        <f t="shared" si="61"/>
        <v>46466</v>
      </c>
      <c r="Y58" s="23">
        <f t="shared" si="62"/>
        <v>46467</v>
      </c>
      <c r="Z58" s="29"/>
      <c r="AA58" s="5">
        <f>IF(AG57="","",IF(MONTH(AG57+1)&lt;&gt;MONTH(AG57),"",AG57+1))</f>
        <v>46489</v>
      </c>
      <c r="AB58" s="5">
        <f>IF(AA58="","",IF(MONTH(AA58+1)&lt;&gt;MONTH(AA58),"",AA58+1))</f>
        <v>46490</v>
      </c>
      <c r="AC58" s="5">
        <f t="shared" si="63"/>
        <v>46491</v>
      </c>
      <c r="AD58" s="5">
        <f t="shared" si="64"/>
        <v>46492</v>
      </c>
      <c r="AE58" s="5">
        <f t="shared" si="65"/>
        <v>46493</v>
      </c>
      <c r="AF58" s="23">
        <f t="shared" si="66"/>
        <v>46494</v>
      </c>
      <c r="AG58" s="23">
        <f t="shared" si="67"/>
        <v>46495</v>
      </c>
      <c r="AH58" s="15"/>
      <c r="AI58" s="7"/>
    </row>
    <row r="59" spans="1:35" ht="16">
      <c r="A59" s="17"/>
      <c r="B59" s="35">
        <v>7</v>
      </c>
      <c r="C59" s="26">
        <f>IF(I58="","",IF(MONTH(I58+1)&lt;&gt;MONTH(I58),"",I58+1))</f>
        <v>46405</v>
      </c>
      <c r="D59" s="26">
        <f>IF(C59="","",IF(MONTH(C59+1)&lt;&gt;MONTH(C59),"",C59+1))</f>
        <v>46406</v>
      </c>
      <c r="E59" s="26">
        <f t="shared" si="48"/>
        <v>46407</v>
      </c>
      <c r="F59" s="26">
        <f t="shared" si="49"/>
        <v>46408</v>
      </c>
      <c r="G59" s="26">
        <f t="shared" si="50"/>
        <v>46409</v>
      </c>
      <c r="H59" s="23">
        <f t="shared" si="51"/>
        <v>46410</v>
      </c>
      <c r="I59" s="23">
        <f t="shared" si="52"/>
        <v>46411</v>
      </c>
      <c r="J59" s="29">
        <v>2</v>
      </c>
      <c r="K59" s="26">
        <f>IF(Q58="","",IF(MONTH(Q58+1)&lt;&gt;MONTH(Q58),"",Q58+1))</f>
        <v>46440</v>
      </c>
      <c r="L59" s="26">
        <f>IF(K59="","",IF(MONTH(K59+1)&lt;&gt;MONTH(K59),"",K59+1))</f>
        <v>46441</v>
      </c>
      <c r="M59" s="26">
        <f t="shared" si="53"/>
        <v>46442</v>
      </c>
      <c r="N59" s="26">
        <f t="shared" si="54"/>
        <v>46443</v>
      </c>
      <c r="O59" s="26">
        <f t="shared" si="55"/>
        <v>46444</v>
      </c>
      <c r="P59" s="23">
        <f t="shared" si="56"/>
        <v>46445</v>
      </c>
      <c r="Q59" s="23">
        <f t="shared" si="57"/>
        <v>46446</v>
      </c>
      <c r="R59" s="29">
        <v>6</v>
      </c>
      <c r="S59" s="26">
        <f>IF(Y58="","",IF(MONTH(Y58+1)&lt;&gt;MONTH(Y58),"",Y58+1))</f>
        <v>46468</v>
      </c>
      <c r="T59" s="26">
        <f>IF(S59="","",IF(MONTH(S59+1)&lt;&gt;MONTH(S59),"",S59+1))</f>
        <v>46469</v>
      </c>
      <c r="U59" s="26">
        <f t="shared" si="58"/>
        <v>46470</v>
      </c>
      <c r="V59" s="26">
        <f t="shared" si="59"/>
        <v>46471</v>
      </c>
      <c r="W59" s="26">
        <f t="shared" si="60"/>
        <v>46472</v>
      </c>
      <c r="X59" s="23">
        <f t="shared" si="61"/>
        <v>46473</v>
      </c>
      <c r="Y59" s="23">
        <f t="shared" si="62"/>
        <v>46474</v>
      </c>
      <c r="Z59" s="29"/>
      <c r="AA59" s="5">
        <f>IF(AG58="","",IF(MONTH(AG58+1)&lt;&gt;MONTH(AG58),"",AG58+1))</f>
        <v>46496</v>
      </c>
      <c r="AB59" s="5">
        <f>IF(AA59="","",IF(MONTH(AA59+1)&lt;&gt;MONTH(AA59),"",AA59+1))</f>
        <v>46497</v>
      </c>
      <c r="AC59" s="5">
        <f t="shared" si="63"/>
        <v>46498</v>
      </c>
      <c r="AD59" s="5">
        <f t="shared" si="64"/>
        <v>46499</v>
      </c>
      <c r="AE59" s="5">
        <f t="shared" si="65"/>
        <v>46500</v>
      </c>
      <c r="AF59" s="23">
        <f t="shared" si="66"/>
        <v>46501</v>
      </c>
      <c r="AG59" s="23">
        <f t="shared" si="67"/>
        <v>46502</v>
      </c>
      <c r="AH59" s="15"/>
      <c r="AI59" s="7"/>
    </row>
    <row r="60" spans="1:35" ht="16">
      <c r="A60" s="17"/>
      <c r="B60" s="35">
        <v>8</v>
      </c>
      <c r="C60" s="26">
        <f>IF(I59="","",IF(MONTH(I59+1)&lt;&gt;MONTH(I59),"",I59+1))</f>
        <v>46412</v>
      </c>
      <c r="D60" s="26">
        <f>IF(C60="","",IF(MONTH(C60+1)&lt;&gt;MONTH(C60),"",C60+1))</f>
        <v>46413</v>
      </c>
      <c r="E60" s="26">
        <f t="shared" si="48"/>
        <v>46414</v>
      </c>
      <c r="F60" s="26">
        <f t="shared" si="49"/>
        <v>46415</v>
      </c>
      <c r="G60" s="26">
        <f t="shared" si="50"/>
        <v>46416</v>
      </c>
      <c r="H60" s="23">
        <f t="shared" si="51"/>
        <v>46417</v>
      </c>
      <c r="I60" s="23">
        <f t="shared" si="52"/>
        <v>46418</v>
      </c>
      <c r="J60" s="29"/>
      <c r="K60" s="5" t="str">
        <f>IF(Q59="","",IF(MONTH(Q59+1)&lt;&gt;MONTH(Q59),"",Q59+1))</f>
        <v/>
      </c>
      <c r="L60" s="5" t="str">
        <f>IF(K60="","",IF(MONTH(K60+1)&lt;&gt;MONTH(K60),"",K60+1))</f>
        <v/>
      </c>
      <c r="M60" s="5" t="str">
        <f t="shared" si="53"/>
        <v/>
      </c>
      <c r="N60" s="5" t="str">
        <f t="shared" si="54"/>
        <v/>
      </c>
      <c r="O60" s="5" t="str">
        <f t="shared" si="55"/>
        <v/>
      </c>
      <c r="P60" s="23" t="str">
        <f t="shared" si="56"/>
        <v/>
      </c>
      <c r="Q60" s="23" t="str">
        <f t="shared" si="57"/>
        <v/>
      </c>
      <c r="R60" s="29">
        <v>7</v>
      </c>
      <c r="S60" s="26">
        <f>IF(Y59="","",IF(MONTH(Y59+1)&lt;&gt;MONTH(Y59),"",Y59+1))</f>
        <v>46475</v>
      </c>
      <c r="T60" s="26">
        <f>IF(S60="","",IF(MONTH(S60+1)&lt;&gt;MONTH(S60),"",S60+1))</f>
        <v>46476</v>
      </c>
      <c r="U60" s="26">
        <f t="shared" si="58"/>
        <v>46477</v>
      </c>
      <c r="V60" s="26" t="str">
        <f t="shared" si="59"/>
        <v/>
      </c>
      <c r="W60" s="26" t="str">
        <f t="shared" si="60"/>
        <v/>
      </c>
      <c r="X60" s="23" t="str">
        <f t="shared" si="61"/>
        <v/>
      </c>
      <c r="Y60" s="23" t="str">
        <f t="shared" si="62"/>
        <v/>
      </c>
      <c r="Z60" s="29"/>
      <c r="AA60" s="5">
        <f>IF(AG59="","",IF(MONTH(AG59+1)&lt;&gt;MONTH(AG59),"",AG59+1))</f>
        <v>46503</v>
      </c>
      <c r="AB60" s="5">
        <f>IF(AA60="","",IF(MONTH(AA60+1)&lt;&gt;MONTH(AA60),"",AA60+1))</f>
        <v>46504</v>
      </c>
      <c r="AC60" s="5">
        <f t="shared" si="63"/>
        <v>46505</v>
      </c>
      <c r="AD60" s="5">
        <f t="shared" si="64"/>
        <v>46506</v>
      </c>
      <c r="AE60" s="5">
        <f t="shared" si="65"/>
        <v>46507</v>
      </c>
      <c r="AF60" s="23" t="str">
        <f t="shared" si="66"/>
        <v/>
      </c>
      <c r="AG60" s="23" t="str">
        <f t="shared" si="67"/>
        <v/>
      </c>
      <c r="AH60" s="15"/>
      <c r="AI60" s="7"/>
    </row>
    <row r="61" spans="1:35" ht="16">
      <c r="A61" s="17"/>
      <c r="B61" s="35"/>
      <c r="C61" s="5" t="str">
        <f>IF(I60="","",IF(MONTH(I60+1)&lt;&gt;MONTH(I60),"",I60+1))</f>
        <v/>
      </c>
      <c r="D61" s="5" t="str">
        <f>IF(C61="","",IF(MONTH(C61+1)&lt;&gt;MONTH(C61),"",C61+1))</f>
        <v/>
      </c>
      <c r="E61" s="5" t="str">
        <f t="shared" si="48"/>
        <v/>
      </c>
      <c r="F61" s="5" t="str">
        <f t="shared" si="49"/>
        <v/>
      </c>
      <c r="G61" s="5" t="str">
        <f t="shared" si="50"/>
        <v/>
      </c>
      <c r="H61" s="23" t="str">
        <f t="shared" si="51"/>
        <v/>
      </c>
      <c r="I61" s="23" t="str">
        <f t="shared" si="52"/>
        <v/>
      </c>
      <c r="J61" s="29"/>
      <c r="K61" s="5" t="str">
        <f>IF(Q60="","",IF(MONTH(Q60+1)&lt;&gt;MONTH(Q60),"",Q60+1))</f>
        <v/>
      </c>
      <c r="L61" s="5" t="str">
        <f>IF(K61="","",IF(MONTH(K61+1)&lt;&gt;MONTH(K61),"",K61+1))</f>
        <v/>
      </c>
      <c r="M61" s="5" t="str">
        <f t="shared" si="53"/>
        <v/>
      </c>
      <c r="N61" s="5" t="str">
        <f t="shared" si="54"/>
        <v/>
      </c>
      <c r="O61" s="5" t="str">
        <f t="shared" si="55"/>
        <v/>
      </c>
      <c r="P61" s="23" t="str">
        <f t="shared" si="56"/>
        <v/>
      </c>
      <c r="Q61" s="23" t="str">
        <f t="shared" si="57"/>
        <v/>
      </c>
      <c r="R61" s="29"/>
      <c r="S61" s="5" t="str">
        <f>IF(Y60="","",IF(MONTH(Y60+1)&lt;&gt;MONTH(Y60),"",Y60+1))</f>
        <v/>
      </c>
      <c r="T61" s="5" t="str">
        <f>IF(S61="","",IF(MONTH(S61+1)&lt;&gt;MONTH(S61),"",S61+1))</f>
        <v/>
      </c>
      <c r="U61" s="5" t="str">
        <f t="shared" si="58"/>
        <v/>
      </c>
      <c r="V61" s="5" t="str">
        <f t="shared" si="59"/>
        <v/>
      </c>
      <c r="W61" s="5" t="str">
        <f t="shared" si="60"/>
        <v/>
      </c>
      <c r="X61" s="23" t="str">
        <f t="shared" si="61"/>
        <v/>
      </c>
      <c r="Y61" s="23" t="str">
        <f t="shared" si="62"/>
        <v/>
      </c>
      <c r="Z61" s="29"/>
      <c r="AA61" s="5" t="str">
        <f>IF(AG60="","",IF(MONTH(AG60+1)&lt;&gt;MONTH(AG60),"",AG60+1))</f>
        <v/>
      </c>
      <c r="AB61" s="5" t="str">
        <f>IF(AA61="","",IF(MONTH(AA61+1)&lt;&gt;MONTH(AA61),"",AA61+1))</f>
        <v/>
      </c>
      <c r="AC61" s="5" t="str">
        <f t="shared" si="63"/>
        <v/>
      </c>
      <c r="AD61" s="5" t="str">
        <f t="shared" si="64"/>
        <v/>
      </c>
      <c r="AE61" s="5" t="str">
        <f t="shared" si="65"/>
        <v/>
      </c>
      <c r="AF61" s="23" t="str">
        <f t="shared" si="66"/>
        <v/>
      </c>
      <c r="AG61" s="23" t="str">
        <f t="shared" si="67"/>
        <v/>
      </c>
      <c r="AH61" s="15"/>
      <c r="AI61" s="7"/>
    </row>
    <row r="62" spans="1:35" ht="16">
      <c r="A62" s="17"/>
      <c r="B62" s="36"/>
      <c r="C62" s="21"/>
      <c r="D62" s="21"/>
      <c r="E62" s="21"/>
      <c r="F62" s="21"/>
      <c r="G62" s="21"/>
      <c r="H62" s="21"/>
      <c r="I62" s="21"/>
      <c r="J62" s="29"/>
      <c r="K62" s="21"/>
      <c r="L62" s="21"/>
      <c r="M62" s="21"/>
      <c r="N62" s="21"/>
      <c r="O62" s="21"/>
      <c r="P62" s="21"/>
      <c r="Q62" s="21"/>
      <c r="R62" s="29"/>
      <c r="S62" s="21"/>
      <c r="T62" s="21"/>
      <c r="U62" s="21"/>
      <c r="V62" s="21"/>
      <c r="W62" s="21"/>
      <c r="X62" s="21"/>
      <c r="Y62" s="21"/>
      <c r="Z62" s="29"/>
      <c r="AA62" s="21"/>
      <c r="AB62" s="21"/>
      <c r="AC62" s="21"/>
      <c r="AD62" s="21"/>
      <c r="AE62" s="21"/>
      <c r="AF62" s="21"/>
      <c r="AG62" s="21"/>
      <c r="AH62" s="22"/>
      <c r="AI62" s="7"/>
    </row>
    <row r="63" spans="1:35" ht="16">
      <c r="A63" s="17"/>
      <c r="B63" s="36"/>
      <c r="C63" s="21"/>
      <c r="D63" s="21"/>
      <c r="E63" s="21"/>
      <c r="F63" s="21"/>
      <c r="G63" s="21"/>
      <c r="H63" s="21"/>
      <c r="I63" s="21"/>
      <c r="J63" s="29"/>
      <c r="K63" s="22"/>
      <c r="L63" s="22"/>
      <c r="M63" s="22"/>
      <c r="N63" s="22"/>
      <c r="O63" s="22"/>
      <c r="P63" s="22"/>
      <c r="Q63" s="22"/>
      <c r="R63" s="43"/>
      <c r="S63" s="22"/>
      <c r="T63" s="22"/>
      <c r="U63" s="22"/>
      <c r="V63" s="22"/>
      <c r="W63" s="22"/>
      <c r="X63" s="22"/>
      <c r="Y63" s="22"/>
      <c r="Z63" s="43"/>
      <c r="AA63" s="22"/>
      <c r="AB63" s="22"/>
      <c r="AC63" s="22"/>
      <c r="AD63" s="22"/>
      <c r="AE63" s="22"/>
      <c r="AF63" s="22"/>
      <c r="AG63" s="22"/>
      <c r="AH63" s="22"/>
      <c r="AI63" s="7"/>
    </row>
    <row r="64" spans="1:35">
      <c r="J64" s="37"/>
      <c r="K64" s="19"/>
      <c r="L64" s="19"/>
      <c r="M64" s="19"/>
      <c r="N64" s="19"/>
      <c r="O64" s="19"/>
      <c r="P64" s="19"/>
      <c r="Q64" s="19"/>
      <c r="R64" s="37"/>
      <c r="S64" s="19"/>
      <c r="T64" s="19"/>
      <c r="U64" s="19"/>
      <c r="V64" s="19"/>
      <c r="W64" s="19"/>
      <c r="X64" s="19"/>
      <c r="Y64" s="19"/>
      <c r="Z64" s="37"/>
      <c r="AA64" s="19"/>
      <c r="AB64" s="19"/>
      <c r="AC64" s="19"/>
      <c r="AD64" s="19"/>
      <c r="AE64" s="19"/>
      <c r="AF64" s="19"/>
      <c r="AG64" s="19"/>
    </row>
    <row r="72" spans="13:37" ht="26">
      <c r="M72" s="47"/>
    </row>
    <row r="73" spans="13:37" ht="46">
      <c r="M73" s="47"/>
      <c r="AK73" s="48"/>
    </row>
    <row r="74" spans="13:37" ht="26">
      <c r="M74" s="47"/>
    </row>
  </sheetData>
  <sheetProtection formatCells="0" formatColumns="0" formatRows="0" insertColumns="0" insertRows="0" insertHyperlinks="0" deleteColumns="0" deleteRows="0" selectLockedCells="1" sort="0" autoFilter="0" pivotTables="0"/>
  <mergeCells count="46">
    <mergeCell ref="B51:J51"/>
    <mergeCell ref="C50:I50"/>
    <mergeCell ref="K42:Q42"/>
    <mergeCell ref="C42:I42"/>
    <mergeCell ref="S50:Y50"/>
    <mergeCell ref="S42:Y42"/>
    <mergeCell ref="AA54:AG54"/>
    <mergeCell ref="C52:G52"/>
    <mergeCell ref="I52:J52"/>
    <mergeCell ref="K52:M52"/>
    <mergeCell ref="O52:Q52"/>
    <mergeCell ref="R52:T52"/>
    <mergeCell ref="C54:I54"/>
    <mergeCell ref="K54:Q54"/>
    <mergeCell ref="S54:Y54"/>
    <mergeCell ref="C30:I30"/>
    <mergeCell ref="K30:Q30"/>
    <mergeCell ref="K27:Q27"/>
    <mergeCell ref="O17:Q17"/>
    <mergeCell ref="S38:Y38"/>
    <mergeCell ref="C19:I19"/>
    <mergeCell ref="K19:Q19"/>
    <mergeCell ref="S19:Y19"/>
    <mergeCell ref="S30:Y30"/>
    <mergeCell ref="B5:J5"/>
    <mergeCell ref="B2:J3"/>
    <mergeCell ref="K2:AG2"/>
    <mergeCell ref="K3:AG3"/>
    <mergeCell ref="I6:J6"/>
    <mergeCell ref="O6:Q6"/>
    <mergeCell ref="K6:M6"/>
    <mergeCell ref="R6:T6"/>
    <mergeCell ref="C6:G6"/>
    <mergeCell ref="C8:I8"/>
    <mergeCell ref="K8:Q8"/>
    <mergeCell ref="S8:Y8"/>
    <mergeCell ref="S16:Y16"/>
    <mergeCell ref="R17:T17"/>
    <mergeCell ref="C17:G17"/>
    <mergeCell ref="I17:J17"/>
    <mergeCell ref="K17:M17"/>
    <mergeCell ref="AA30:AG30"/>
    <mergeCell ref="AA27:AG27"/>
    <mergeCell ref="AA8:AG8"/>
    <mergeCell ref="AA42:AG42"/>
    <mergeCell ref="AA19:AG19"/>
  </mergeCells>
  <conditionalFormatting sqref="C8">
    <cfRule type="expression" dxfId="22" priority="48">
      <formula>$K$6=1</formula>
    </cfRule>
  </conditionalFormatting>
  <conditionalFormatting sqref="C19">
    <cfRule type="expression" dxfId="21" priority="19">
      <formula>$K$6=1</formula>
    </cfRule>
  </conditionalFormatting>
  <conditionalFormatting sqref="C30">
    <cfRule type="expression" dxfId="20" priority="29">
      <formula>$K$6=1</formula>
    </cfRule>
  </conditionalFormatting>
  <conditionalFormatting sqref="C42">
    <cfRule type="expression" dxfId="19" priority="14">
      <formula>$K$6=1</formula>
    </cfRule>
  </conditionalFormatting>
  <conditionalFormatting sqref="C54">
    <cfRule type="expression" dxfId="18" priority="4">
      <formula>$K$6=1</formula>
    </cfRule>
  </conditionalFormatting>
  <conditionalFormatting sqref="C44:I49 K44:Q49 S44:Y49 AA44:AG49">
    <cfRule type="expression" dxfId="17" priority="15">
      <formula>OR(WEEKDAY(C44,1)=1,WEEKDAY(C44,1)=7)</formula>
    </cfRule>
  </conditionalFormatting>
  <conditionalFormatting sqref="K8">
    <cfRule type="expression" dxfId="16" priority="36">
      <formula>$K$6=1</formula>
    </cfRule>
  </conditionalFormatting>
  <conditionalFormatting sqref="K19">
    <cfRule type="expression" dxfId="15" priority="18">
      <formula>$K$6=1</formula>
    </cfRule>
  </conditionalFormatting>
  <conditionalFormatting sqref="K30">
    <cfRule type="expression" dxfId="14" priority="28">
      <formula>$K$6=1</formula>
    </cfRule>
  </conditionalFormatting>
  <conditionalFormatting sqref="K42">
    <cfRule type="expression" dxfId="13" priority="13">
      <formula>$K$6=1</formula>
    </cfRule>
  </conditionalFormatting>
  <conditionalFormatting sqref="K54">
    <cfRule type="expression" dxfId="12" priority="3">
      <formula>$K$6=1</formula>
    </cfRule>
  </conditionalFormatting>
  <conditionalFormatting sqref="K56:Q62 S56:Y62 AA56:AG62 C56:I63">
    <cfRule type="expression" dxfId="11" priority="5">
      <formula>OR(WEEKDAY(C56,1)=1,WEEKDAY(C56,1)=7)</formula>
    </cfRule>
  </conditionalFormatting>
  <conditionalFormatting sqref="S8">
    <cfRule type="expression" dxfId="10" priority="35">
      <formula>$K$6=1</formula>
    </cfRule>
  </conditionalFormatting>
  <conditionalFormatting sqref="S19">
    <cfRule type="expression" dxfId="9" priority="17">
      <formula>$K$6=1</formula>
    </cfRule>
  </conditionalFormatting>
  <conditionalFormatting sqref="S30">
    <cfRule type="expression" dxfId="8" priority="27">
      <formula>$K$6=1</formula>
    </cfRule>
  </conditionalFormatting>
  <conditionalFormatting sqref="S42">
    <cfRule type="expression" dxfId="7" priority="12">
      <formula>$K$6=1</formula>
    </cfRule>
  </conditionalFormatting>
  <conditionalFormatting sqref="S54">
    <cfRule type="expression" dxfId="6" priority="2">
      <formula>$K$6=1</formula>
    </cfRule>
  </conditionalFormatting>
  <conditionalFormatting sqref="S10:Y15 C10:I16 K10:Q16 AA10:AG16 S16 K21:Q26 AA21:AG26 C21:I28 S21:Y28 K27 AA27 K28:Q28 AA28:AG28 S32:Y37 C32:I40 K32:Q40 AA32:AG40 S39:Y40">
    <cfRule type="expression" dxfId="5" priority="49">
      <formula>OR(WEEKDAY(C10,1)=1,WEEKDAY(C10,1)=7)</formula>
    </cfRule>
  </conditionalFormatting>
  <conditionalFormatting sqref="AA8">
    <cfRule type="expression" dxfId="4" priority="34">
      <formula>$K$6=1</formula>
    </cfRule>
  </conditionalFormatting>
  <conditionalFormatting sqref="AA19">
    <cfRule type="expression" dxfId="3" priority="16">
      <formula>$K$6=1</formula>
    </cfRule>
  </conditionalFormatting>
  <conditionalFormatting sqref="AA30">
    <cfRule type="expression" dxfId="2" priority="26">
      <formula>$K$6=1</formula>
    </cfRule>
  </conditionalFormatting>
  <conditionalFormatting sqref="AA42">
    <cfRule type="expression" dxfId="1" priority="11">
      <formula>$K$6=1</formula>
    </cfRule>
  </conditionalFormatting>
  <conditionalFormatting sqref="AA54">
    <cfRule type="expression" dxfId="0" priority="1">
      <formula>$K$6=1</formula>
    </cfRule>
  </conditionalFormatting>
  <dataValidations count="4">
    <dataValidation allowBlank="1" showInputMessage="1" showErrorMessage="1" prompt="Seleccione el día de inicio en esta celda. Escriba 1 para domingo, 2 para lunes, etc." sqref="R6:T6 R17:T17 R52:T52" xr:uid="{1B4C0A87-7F2D-F647-A2E4-07223977998E}"/>
    <dataValidation allowBlank="1" showInputMessage="1" showErrorMessage="1" prompt="Escriba el mes inicial en esta celda." sqref="K6:M6 K17:M17 K52:M52" xr:uid="{41D20BB6-2179-B748-ABC8-102E493852FB}"/>
    <dataValidation allowBlank="1" showInputMessage="1" showErrorMessage="1" prompt="Escriba el año inicial en esta celda" sqref="C6 C17 C52" xr:uid="{661E5292-D677-5943-B34C-E5DEE24DDC46}"/>
    <dataValidation allowBlank="1" showInputMessage="1" showErrorMessage="1" prompt="Escriba el año en la celda E2 y el mes inicial en la K2. Cambie el día inicial de la semana en la celda R2._x000a__x000a_EL calendario empieza en enero en C7. Los días de la semana y las fechas de cada mes actualizan los valores basados en E2, K2 y R2." sqref="A5 A51" xr:uid="{88E71950-A45D-A445-964C-6CC3CC94A0CD}"/>
  </dataValidations>
  <printOptions horizontalCentered="1" verticalCentered="1"/>
  <pageMargins left="0.25" right="0.25" top="0.75" bottom="0.75" header="0.3" footer="0.3"/>
  <pageSetup paperSize="9" scale="89" fitToHeight="2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2025-2026</vt:lpstr>
      <vt:lpstr>'2025-2026'!Área_de_impresión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Vicky Beatriz Sicajol Calderón</dc:creator>
  <cp:lastModifiedBy>María José Valdés Castillo</cp:lastModifiedBy>
  <cp:lastPrinted>2025-09-24T15:57:15Z</cp:lastPrinted>
  <dcterms:created xsi:type="dcterms:W3CDTF">2021-04-26T22:10:34Z</dcterms:created>
  <dcterms:modified xsi:type="dcterms:W3CDTF">2026-01-28T17:43:24Z</dcterms:modified>
</cp:coreProperties>
</file>